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/>
  <mc:AlternateContent xmlns:mc="http://schemas.openxmlformats.org/markup-compatibility/2006">
    <mc:Choice Requires="x15">
      <x15ac:absPath xmlns:x15ac="http://schemas.microsoft.com/office/spreadsheetml/2010/11/ac" url="C:\Users\cwilliams\Desktop\"/>
    </mc:Choice>
  </mc:AlternateContent>
  <xr:revisionPtr revIDLastSave="2" documentId="13_ncr:1_{DC00AFBC-5FFF-4215-8081-6A9E934C0302}" xr6:coauthVersionLast="47" xr6:coauthVersionMax="47" xr10:uidLastSave="{413CB7D7-1A07-4DF8-B306-7F95D958825D}"/>
  <bookViews>
    <workbookView xWindow="-120" yWindow="-120" windowWidth="29040" windowHeight="15840" firstSheet="1" xr2:uid="{FEDAA1AD-D4D8-4655-A9AE-BDAB9D3B1E06}"/>
  </bookViews>
  <sheets>
    <sheet name="Cost Proposal Form 1 of 2" sheetId="1" r:id="rId1"/>
    <sheet name="Cost Propsal Form 2 of 2" sheetId="2" r:id="rId2"/>
  </sheets>
  <definedNames>
    <definedName name="_xlnm.Print_Area" localSheetId="0">'Cost Proposal Form 1 of 2'!$A$85:$J$120</definedName>
    <definedName name="_xlnm.Print_Area" localSheetId="1">'Cost Propsal Form 2 of 2'!$A$34:$T$82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6" i="2" l="1"/>
  <c r="P86" i="2"/>
  <c r="N86" i="2"/>
  <c r="L86" i="2"/>
  <c r="J86" i="2"/>
  <c r="H86" i="2"/>
  <c r="F86" i="2"/>
  <c r="D86" i="2"/>
  <c r="R80" i="2"/>
  <c r="P80" i="2"/>
  <c r="N80" i="2"/>
  <c r="L80" i="2"/>
  <c r="J80" i="2"/>
  <c r="H80" i="2"/>
  <c r="F80" i="2"/>
  <c r="D80" i="2"/>
  <c r="B80" i="2"/>
  <c r="R31" i="2"/>
  <c r="P31" i="2"/>
  <c r="N31" i="2"/>
  <c r="L31" i="2"/>
  <c r="J31" i="2"/>
  <c r="H31" i="2"/>
  <c r="F31" i="2"/>
  <c r="D31" i="2"/>
  <c r="B31" i="2"/>
  <c r="B86" i="2" s="1"/>
  <c r="J57" i="1"/>
  <c r="J32" i="1"/>
  <c r="J33" i="1" s="1" a="1"/>
  <c r="J33" i="1" s="1"/>
  <c r="B103" i="1"/>
  <c r="J58" i="1"/>
  <c r="R15" i="2"/>
  <c r="P15" i="2"/>
  <c r="N15" i="2"/>
  <c r="L15" i="2"/>
  <c r="J15" i="2"/>
  <c r="H15" i="2"/>
  <c r="F15" i="2"/>
  <c r="D15" i="2"/>
  <c r="B15" i="2"/>
  <c r="C103" i="1"/>
  <c r="D103" i="1"/>
  <c r="E103" i="1"/>
  <c r="F103" i="1"/>
  <c r="G103" i="1"/>
  <c r="H103" i="1"/>
  <c r="I103" i="1"/>
  <c r="J103" i="1"/>
  <c r="B104" i="1"/>
  <c r="B107" i="1"/>
  <c r="R12" i="1"/>
  <c r="R13" i="1"/>
  <c r="P12" i="1"/>
  <c r="P13" i="1"/>
  <c r="N12" i="1"/>
  <c r="N13" i="1"/>
  <c r="L12" i="1"/>
  <c r="L13" i="1"/>
  <c r="P11" i="1"/>
  <c r="P32" i="1" s="1"/>
  <c r="P33" i="1" s="1" a="1"/>
  <c r="P33" i="1" s="1"/>
  <c r="R11" i="1"/>
  <c r="R32" i="1" s="1"/>
  <c r="R33" i="1" s="1" a="1"/>
  <c r="R33" i="1" s="1"/>
  <c r="N11" i="1"/>
  <c r="N32" i="1" s="1"/>
  <c r="N33" i="1" s="1" a="1"/>
  <c r="N33" i="1" s="1"/>
  <c r="L11" i="1"/>
  <c r="L32" i="1" s="1"/>
  <c r="L33" i="1" s="1" a="1"/>
  <c r="L33" i="1" s="1"/>
  <c r="R38" i="1"/>
  <c r="P38" i="1"/>
  <c r="N38" i="1"/>
  <c r="L38" i="1"/>
  <c r="H38" i="1"/>
  <c r="F38" i="1"/>
  <c r="D38" i="1"/>
  <c r="B38" i="1"/>
  <c r="B57" i="1" s="1"/>
  <c r="B58" i="1" s="1"/>
  <c r="B12" i="1"/>
  <c r="B13" i="1"/>
  <c r="D12" i="1"/>
  <c r="D13" i="1"/>
  <c r="F12" i="1"/>
  <c r="F13" i="1"/>
  <c r="H12" i="1"/>
  <c r="H13" i="1"/>
  <c r="F11" i="1"/>
  <c r="F32" i="1" s="1"/>
  <c r="F33" i="1" s="1" a="1"/>
  <c r="F33" i="1" s="1"/>
  <c r="D11" i="1"/>
  <c r="D32" i="1" s="1"/>
  <c r="D33" i="1" s="1" a="1"/>
  <c r="D33" i="1" s="1"/>
  <c r="B11" i="1"/>
  <c r="B32" i="1" s="1"/>
  <c r="B33" i="1" s="1" a="1"/>
  <c r="B33" i="1" s="1"/>
  <c r="H11" i="1"/>
  <c r="H32" i="1" s="1"/>
  <c r="H33" i="1" s="1" a="1"/>
  <c r="H33" i="1" s="1"/>
  <c r="D57" i="1" l="1"/>
  <c r="D58" i="1"/>
  <c r="F57" i="1"/>
  <c r="F58" i="1"/>
  <c r="H57" i="1"/>
  <c r="H58" i="1"/>
  <c r="L57" i="1"/>
  <c r="L58" i="1"/>
  <c r="N57" i="1"/>
  <c r="N58" i="1"/>
  <c r="P57" i="1"/>
  <c r="P58" i="1"/>
  <c r="R57" i="1"/>
  <c r="R58" i="1"/>
  <c r="J104" i="1"/>
  <c r="J107" i="1" s="1"/>
  <c r="I104" i="1"/>
  <c r="I107" i="1" s="1"/>
  <c r="H104" i="1"/>
  <c r="H107" i="1" s="1"/>
  <c r="G104" i="1"/>
  <c r="G107" i="1" s="1"/>
  <c r="F104" i="1"/>
  <c r="F107" i="1" s="1"/>
  <c r="E104" i="1"/>
  <c r="E107" i="1" s="1"/>
  <c r="D104" i="1"/>
  <c r="D107" i="1" s="1"/>
  <c r="C104" i="1"/>
  <c r="C10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<sst xmlns="http://schemas.openxmlformats.org/spreadsheetml/2006/main" count="247" uniqueCount="135">
  <si>
    <t>APPENDIX D: COST PROPOSAL FORM 1 of 2</t>
  </si>
  <si>
    <r>
      <rPr>
        <b/>
        <sz val="12"/>
        <rFont val="Arial"/>
        <family val="2"/>
      </rPr>
      <t>BUDGET PROPOSAL</t>
    </r>
  </si>
  <si>
    <r>
      <rPr>
        <b/>
        <sz val="12"/>
        <rFont val="Arial"/>
        <family val="2"/>
      </rPr>
      <t>OPERATIONS AND MAINTENANCE</t>
    </r>
  </si>
  <si>
    <r>
      <rPr>
        <u/>
        <sz val="12"/>
        <color rgb="FF000000"/>
        <rFont val="Arial"/>
      </rPr>
      <t>Instructions to Proposers</t>
    </r>
    <r>
      <rPr>
        <sz val="12"/>
        <color rgb="FF000000"/>
        <rFont val="Arial"/>
      </rPr>
      <t xml:space="preserve">: This Form 1 of 2 is to be used to submit the budget proposed for all work described in this RFP. </t>
    </r>
    <r>
      <rPr>
        <b/>
        <sz val="12"/>
        <color rgb="FF000000"/>
        <rFont val="Arial"/>
      </rPr>
      <t xml:space="preserve">All costs must be expressed in </t>
    </r>
    <r>
      <rPr>
        <b/>
        <u/>
        <sz val="12"/>
        <color rgb="FF000000"/>
        <rFont val="Arial"/>
      </rPr>
      <t>base year dollars</t>
    </r>
    <r>
      <rPr>
        <b/>
        <sz val="12"/>
        <color rgb="FF000000"/>
        <rFont val="Arial"/>
      </rPr>
      <t xml:space="preserve">.  </t>
    </r>
  </si>
  <si>
    <t>Future year costs beyond FY26/27 will be calculated using escalators at bottom of Form 1</t>
  </si>
  <si>
    <r>
      <rPr>
        <b/>
        <sz val="12"/>
        <rFont val="Arial"/>
        <family val="2"/>
      </rPr>
      <t>60% of base year</t>
    </r>
  </si>
  <si>
    <r>
      <rPr>
        <b/>
        <sz val="12"/>
        <rFont val="Arial"/>
        <family val="2"/>
      </rPr>
      <t>70% of base year</t>
    </r>
  </si>
  <si>
    <r>
      <rPr>
        <b/>
        <sz val="12"/>
        <rFont val="Arial"/>
        <family val="2"/>
      </rPr>
      <t>80% of base year</t>
    </r>
  </si>
  <si>
    <r>
      <rPr>
        <b/>
        <sz val="12"/>
        <rFont val="Arial"/>
        <family val="2"/>
      </rPr>
      <t>90% of base year</t>
    </r>
  </si>
  <si>
    <r>
      <rPr>
        <b/>
        <sz val="12"/>
        <rFont val="Arial"/>
        <family val="2"/>
      </rPr>
      <t>BASE YEAR FY25/26</t>
    </r>
  </si>
  <si>
    <r>
      <rPr>
        <b/>
        <sz val="12"/>
        <rFont val="Arial"/>
        <family val="2"/>
      </rPr>
      <t>110% of base year</t>
    </r>
  </si>
  <si>
    <r>
      <rPr>
        <b/>
        <sz val="12"/>
        <rFont val="Arial"/>
        <family val="2"/>
      </rPr>
      <t>120% of base year</t>
    </r>
  </si>
  <si>
    <r>
      <rPr>
        <b/>
        <sz val="12"/>
        <rFont val="Arial"/>
        <family val="2"/>
      </rPr>
      <t>130% of base year</t>
    </r>
  </si>
  <si>
    <r>
      <rPr>
        <b/>
        <sz val="12"/>
        <rFont val="Arial"/>
        <family val="2"/>
      </rPr>
      <t>140% of base year</t>
    </r>
  </si>
  <si>
    <r>
      <rPr>
        <b/>
        <i/>
        <sz val="12"/>
        <rFont val="Arial"/>
        <family val="2"/>
      </rPr>
      <t>A. Platform Hours (annual)</t>
    </r>
  </si>
  <si>
    <t>Fixed Route</t>
  </si>
  <si>
    <t>Paratransit</t>
  </si>
  <si>
    <t>Microtransit</t>
  </si>
  <si>
    <r>
      <rPr>
        <b/>
        <i/>
        <sz val="12"/>
        <rFont val="Arial"/>
        <family val="2"/>
      </rPr>
      <t>Elements of Cost/Hour</t>
    </r>
  </si>
  <si>
    <r>
      <rPr>
        <sz val="12"/>
        <rFont val="Arial"/>
        <family val="2"/>
      </rPr>
      <t>Operator Wages (annual)</t>
    </r>
  </si>
  <si>
    <r>
      <rPr>
        <sz val="12"/>
        <rFont val="Arial"/>
        <family val="2"/>
      </rPr>
      <t>Operator Fringes (annual)</t>
    </r>
  </si>
  <si>
    <r>
      <rPr>
        <sz val="12"/>
        <rFont val="Arial"/>
        <family val="2"/>
      </rPr>
      <t>Other Operating Costs (specify):</t>
    </r>
  </si>
  <si>
    <r>
      <rPr>
        <b/>
        <sz val="12"/>
        <rFont val="Arial"/>
        <family val="2"/>
      </rPr>
      <t>B. Cost Per Hour</t>
    </r>
  </si>
  <si>
    <r>
      <rPr>
        <b/>
        <sz val="12"/>
        <rFont val="Arial"/>
        <family val="2"/>
      </rPr>
      <t>C. Subtotal Annual Hourly Cost (A x B)</t>
    </r>
  </si>
  <si>
    <t>D. Platform Miles Gate to Gate (annual)</t>
  </si>
  <si>
    <t>Elements of Cost/Mile</t>
  </si>
  <si>
    <r>
      <rPr>
        <sz val="12"/>
        <rFont val="Arial"/>
      </rPr>
      <t>Operator Wages (annual)</t>
    </r>
  </si>
  <si>
    <t>Fuel cost (Annual)</t>
  </si>
  <si>
    <t>Other Costs (specify):</t>
  </si>
  <si>
    <t>E. Cost Per Mile</t>
  </si>
  <si>
    <t>F. Subtotal Annual Mile Cost (D x E)</t>
  </si>
  <si>
    <r>
      <rPr>
        <b/>
        <sz val="12"/>
        <rFont val="Arial"/>
        <family val="2"/>
      </rPr>
      <t>BASE YEAR
FY25/26</t>
    </r>
  </si>
  <si>
    <t>G. Monthly Cost Elements (annual)</t>
  </si>
  <si>
    <r>
      <rPr>
        <sz val="12"/>
        <rFont val="Arial"/>
      </rPr>
      <t>General Manager Salary</t>
    </r>
  </si>
  <si>
    <r>
      <rPr>
        <sz val="12"/>
        <rFont val="Arial"/>
      </rPr>
      <t>General Manager Fringes</t>
    </r>
  </si>
  <si>
    <r>
      <rPr>
        <sz val="12"/>
        <rFont val="Arial"/>
      </rPr>
      <t>Operations Manager Salary</t>
    </r>
  </si>
  <si>
    <r>
      <rPr>
        <sz val="12"/>
        <rFont val="Arial"/>
      </rPr>
      <t>Operations Manager Fringes</t>
    </r>
  </si>
  <si>
    <r>
      <rPr>
        <sz val="12"/>
        <rFont val="Arial"/>
      </rPr>
      <t>Fleet &amp; Facilities Maintenance Manager Salary</t>
    </r>
  </si>
  <si>
    <r>
      <rPr>
        <sz val="12"/>
        <rFont val="Arial"/>
      </rPr>
      <t>Fleet &amp; Facilities Maintenance Manager Fringes</t>
    </r>
  </si>
  <si>
    <r>
      <rPr>
        <sz val="12"/>
        <rFont val="Arial"/>
      </rPr>
      <t>Safety Manager Salary</t>
    </r>
  </si>
  <si>
    <r>
      <rPr>
        <sz val="12"/>
        <rFont val="Arial"/>
      </rPr>
      <t>Safety Manager Fringes</t>
    </r>
  </si>
  <si>
    <r>
      <rPr>
        <sz val="12"/>
        <rFont val="Arial"/>
      </rPr>
      <t>Training Manager Salary</t>
    </r>
  </si>
  <si>
    <r>
      <rPr>
        <sz val="12"/>
        <rFont val="Arial"/>
      </rPr>
      <t>Training Manager Fringes</t>
    </r>
  </si>
  <si>
    <r>
      <rPr>
        <sz val="12"/>
        <rFont val="Arial"/>
      </rPr>
      <t>Liability/prop damage insurance</t>
    </r>
  </si>
  <si>
    <r>
      <rPr>
        <sz val="12"/>
        <rFont val="Arial"/>
      </rPr>
      <t>Non-Vehicle Insurance</t>
    </r>
  </si>
  <si>
    <r>
      <rPr>
        <sz val="12"/>
        <rFont val="Arial"/>
      </rPr>
      <t>Office Expenses</t>
    </r>
  </si>
  <si>
    <r>
      <rPr>
        <sz val="12"/>
        <rFont val="Arial"/>
      </rPr>
      <t>Uniform Expenses</t>
    </r>
  </si>
  <si>
    <r>
      <rPr>
        <sz val="12"/>
        <rFont val="Arial"/>
      </rPr>
      <t>Training Expenses</t>
    </r>
  </si>
  <si>
    <r>
      <rPr>
        <sz val="12"/>
        <rFont val="Arial"/>
      </rPr>
      <t>Letter of Credit</t>
    </r>
  </si>
  <si>
    <r>
      <rPr>
        <sz val="12"/>
        <rFont val="Arial"/>
      </rPr>
      <t>Other Expenses (specify):</t>
    </r>
  </si>
  <si>
    <t>Accounting manager wages</t>
  </si>
  <si>
    <r>
      <rPr>
        <sz val="12"/>
        <rFont val="Arial"/>
      </rPr>
      <t>Accounting manager fringes</t>
    </r>
  </si>
  <si>
    <r>
      <rPr>
        <sz val="12"/>
        <rFont val="Arial"/>
      </rPr>
      <t>Road supervisors wages</t>
    </r>
  </si>
  <si>
    <t>Road supervisors fringes</t>
  </si>
  <si>
    <r>
      <rPr>
        <sz val="12"/>
        <rFont val="Arial"/>
      </rPr>
      <t>Shop supervision wages</t>
    </r>
  </si>
  <si>
    <r>
      <rPr>
        <sz val="12"/>
        <rFont val="Arial"/>
      </rPr>
      <t>Shop supervision fringes</t>
    </r>
  </si>
  <si>
    <r>
      <rPr>
        <sz val="12"/>
        <rFont val="Arial"/>
      </rPr>
      <t>Mechanics wages</t>
    </r>
  </si>
  <si>
    <r>
      <rPr>
        <sz val="12"/>
        <rFont val="Arial"/>
      </rPr>
      <t>Mechanics fringes</t>
    </r>
  </si>
  <si>
    <r>
      <rPr>
        <sz val="12"/>
        <rFont val="Arial"/>
      </rPr>
      <t>Utility workers wages</t>
    </r>
  </si>
  <si>
    <r>
      <rPr>
        <sz val="12"/>
        <rFont val="Arial"/>
      </rPr>
      <t>Utility workers fringes</t>
    </r>
  </si>
  <si>
    <r>
      <rPr>
        <sz val="12"/>
        <rFont val="Arial"/>
      </rPr>
      <t>Dispatchers wages</t>
    </r>
  </si>
  <si>
    <r>
      <rPr>
        <sz val="12"/>
        <rFont val="Arial"/>
      </rPr>
      <t>Dispatchers fringes</t>
    </r>
  </si>
  <si>
    <r>
      <rPr>
        <sz val="12"/>
        <rFont val="Arial"/>
      </rPr>
      <t>Facilities Supervisor wages</t>
    </r>
  </si>
  <si>
    <r>
      <rPr>
        <sz val="12"/>
        <rFont val="Arial"/>
      </rPr>
      <t>Facilities Supervisor fringes</t>
    </r>
  </si>
  <si>
    <t>Facilities Services Maintenance Worker wages</t>
  </si>
  <si>
    <r>
      <rPr>
        <sz val="12"/>
        <rFont val="Arial"/>
      </rPr>
      <t>Facilities Services Maintenance Worker fringes</t>
    </r>
  </si>
  <si>
    <r>
      <rPr>
        <sz val="12"/>
        <rFont val="Arial"/>
      </rPr>
      <t>Other personnel wages</t>
    </r>
  </si>
  <si>
    <r>
      <rPr>
        <sz val="12"/>
        <rFont val="Arial"/>
      </rPr>
      <t>Other personnel fringes</t>
    </r>
  </si>
  <si>
    <r>
      <rPr>
        <sz val="12"/>
        <rFont val="Arial"/>
      </rPr>
      <t>Contract Overhead</t>
    </r>
  </si>
  <si>
    <r>
      <rPr>
        <sz val="12"/>
        <rFont val="Arial"/>
      </rPr>
      <t>Profit</t>
    </r>
  </si>
  <si>
    <r>
      <rPr>
        <sz val="12"/>
        <rFont val="Arial"/>
      </rPr>
      <t>Other (specify)</t>
    </r>
  </si>
  <si>
    <r>
      <rPr>
        <sz val="12"/>
        <color rgb="FF000000"/>
        <rFont val="Arial"/>
      </rPr>
      <t xml:space="preserve">H.Subtotal </t>
    </r>
    <r>
      <rPr>
        <b/>
        <sz val="12"/>
        <color rgb="FF000000"/>
        <rFont val="Arial"/>
      </rPr>
      <t>(Annual Fixed Cost)</t>
    </r>
  </si>
  <si>
    <r>
      <rPr>
        <sz val="12"/>
        <color rgb="FF000000"/>
        <rFont val="Arial"/>
      </rPr>
      <t xml:space="preserve">I.Subtotal </t>
    </r>
    <r>
      <rPr>
        <b/>
        <sz val="12"/>
        <color rgb="FF000000"/>
        <rFont val="Arial"/>
      </rPr>
      <t>Monthly Fixed Cost</t>
    </r>
  </si>
  <si>
    <r>
      <rPr>
        <b/>
        <sz val="12"/>
        <color rgb="FF000000"/>
        <rFont val="Arial"/>
      </rPr>
      <t xml:space="preserve">J.GRAND TOTAL ANNUAL COSTS </t>
    </r>
    <r>
      <rPr>
        <sz val="12"/>
        <color rgb="FF000000"/>
        <rFont val="Arial"/>
      </rPr>
      <t>(H plus I)</t>
    </r>
  </si>
  <si>
    <t>ANNUAL ESCALATORS**</t>
  </si>
  <si>
    <t>% increase***</t>
  </si>
  <si>
    <t>Cumulative cost factor relative to base year</t>
  </si>
  <si>
    <t>FY26/27 (year 1)</t>
  </si>
  <si>
    <t>FY27/28 (year 2)</t>
  </si>
  <si>
    <t>FY28/29 (year 3)</t>
  </si>
  <si>
    <t>FY29/30 (option year 4)</t>
  </si>
  <si>
    <t>FY30/31 (option year 5)</t>
  </si>
  <si>
    <t>FY31/32 (option year 6)</t>
  </si>
  <si>
    <t>FY31/32 (option year 7)</t>
  </si>
  <si>
    <r>
      <rPr>
        <b/>
        <sz val="12"/>
        <rFont val="Arial"/>
        <family val="2"/>
      </rPr>
      <t xml:space="preserve">**Escalators include inflation, cost of living adjustments, wage/benefit increases per the CBA, and are </t>
    </r>
    <r>
      <rPr>
        <b/>
        <u/>
        <sz val="12"/>
        <rFont val="Arial"/>
        <family val="2"/>
      </rPr>
      <t>all inclusive</t>
    </r>
    <r>
      <rPr>
        <b/>
        <sz val="12"/>
        <rFont val="Arial"/>
        <family val="2"/>
      </rPr>
      <t>.</t>
    </r>
    <r>
      <rPr>
        <b/>
        <u/>
        <sz val="12"/>
        <rFont val="Arial"/>
        <family val="2"/>
      </rPr>
      <t xml:space="preserve"> </t>
    </r>
  </si>
  <si>
    <r>
      <rPr>
        <b/>
        <sz val="12"/>
        <rFont val="Arial"/>
        <family val="2"/>
      </rPr>
      <t>***Insert % increase as a percentage. E.g. for a 2.5% increase, enter 2.5.</t>
    </r>
  </si>
  <si>
    <r>
      <rPr>
        <b/>
        <sz val="12"/>
        <color rgb="FF000000"/>
        <rFont val="Arial"/>
      </rPr>
      <t>FORM 2 OF 2: PROPOSER’S PROPOSED STAFFING LEVELS
OPERATIONS ADMINISTRATION AND MAINTENANCE
I</t>
    </r>
    <r>
      <rPr>
        <sz val="12"/>
        <color rgb="FF000000"/>
        <rFont val="Arial"/>
      </rPr>
      <t>nstructions to Proposers: This Form 2 of 2 is to be used to submit the staffing levels and wages proposed for all work described in this RFP. A</t>
    </r>
    <r>
      <rPr>
        <b/>
        <sz val="12"/>
        <color rgb="FF000000"/>
        <rFont val="Arial"/>
      </rPr>
      <t>ll costs must be expressed in base year dollars. Shaded cells are pre-calculated.</t>
    </r>
  </si>
  <si>
    <r>
      <rPr>
        <b/>
        <sz val="12"/>
        <rFont val="Arial"/>
        <family val="2"/>
      </rPr>
      <t>BASE YEAR FY
25/26</t>
    </r>
  </si>
  <si>
    <r>
      <rPr>
        <b/>
        <i/>
        <sz val="12"/>
        <rFont val="Arial"/>
        <family val="2"/>
      </rPr>
      <t>A. Administration Department</t>
    </r>
  </si>
  <si>
    <r>
      <rPr>
        <sz val="12"/>
        <rFont val="Arial"/>
        <family val="2"/>
      </rPr>
      <t># of FTE[1]</t>
    </r>
  </si>
  <si>
    <r>
      <rPr>
        <sz val="12"/>
        <rFont val="Arial"/>
        <family val="2"/>
      </rPr>
      <t>Wage Scale (Hourly Rate)</t>
    </r>
  </si>
  <si>
    <r>
      <rPr>
        <sz val="12"/>
        <rFont val="Arial"/>
        <family val="2"/>
      </rPr>
      <t>General Manager</t>
    </r>
  </si>
  <si>
    <r>
      <rPr>
        <sz val="12"/>
        <rFont val="Arial"/>
        <family val="2"/>
      </rPr>
      <t>Operations Manager</t>
    </r>
  </si>
  <si>
    <r>
      <rPr>
        <sz val="12"/>
        <rFont val="Arial"/>
        <family val="2"/>
      </rPr>
      <t>Safety Manager</t>
    </r>
  </si>
  <si>
    <r>
      <rPr>
        <sz val="12"/>
        <rFont val="Arial"/>
        <family val="2"/>
      </rPr>
      <t>Training Manager</t>
    </r>
  </si>
  <si>
    <r>
      <rPr>
        <sz val="12"/>
        <rFont val="Arial"/>
        <family val="2"/>
      </rPr>
      <t>Road Supervision</t>
    </r>
  </si>
  <si>
    <r>
      <rPr>
        <sz val="12"/>
        <rFont val="Arial"/>
        <family val="2"/>
      </rPr>
      <t>Dispatcher</t>
    </r>
  </si>
  <si>
    <r>
      <rPr>
        <sz val="12"/>
        <rFont val="Arial"/>
        <family val="2"/>
      </rPr>
      <t>Accounting Manager</t>
    </r>
  </si>
  <si>
    <r>
      <rPr>
        <sz val="12"/>
        <rFont val="Arial"/>
        <family val="2"/>
      </rPr>
      <t>Clerks</t>
    </r>
  </si>
  <si>
    <r>
      <rPr>
        <sz val="12"/>
        <rFont val="Arial"/>
        <family val="2"/>
      </rPr>
      <t>Other (specify title)</t>
    </r>
  </si>
  <si>
    <r>
      <rPr>
        <b/>
        <sz val="12"/>
        <rFont val="Arial"/>
        <family val="2"/>
      </rPr>
      <t>Total Admin. Staffing</t>
    </r>
  </si>
  <si>
    <r>
      <rPr>
        <b/>
        <i/>
        <sz val="12"/>
        <rFont val="Arial"/>
        <family val="2"/>
      </rPr>
      <t>B. Operations Department</t>
    </r>
  </si>
  <si>
    <r>
      <rPr>
        <sz val="12"/>
        <rFont val="Arial"/>
        <family val="2"/>
      </rPr>
      <t>Vehicle Operators (in FTEs)</t>
    </r>
  </si>
  <si>
    <r>
      <rPr>
        <sz val="12"/>
        <rFont val="Arial"/>
        <family val="2"/>
      </rPr>
      <t>Year 1 rate</t>
    </r>
  </si>
  <si>
    <r>
      <rPr>
        <sz val="12"/>
        <rFont val="Arial"/>
        <family val="2"/>
      </rPr>
      <t>Year 2 rate</t>
    </r>
  </si>
  <si>
    <r>
      <rPr>
        <sz val="12"/>
        <rFont val="Arial"/>
        <family val="2"/>
      </rPr>
      <t>Year 3 rate</t>
    </r>
  </si>
  <si>
    <r>
      <rPr>
        <sz val="12"/>
        <rFont val="Arial"/>
        <family val="2"/>
      </rPr>
      <t>Year 4 rate</t>
    </r>
  </si>
  <si>
    <r>
      <rPr>
        <sz val="12"/>
        <rFont val="Arial"/>
        <family val="2"/>
      </rPr>
      <t>Year 5 rate</t>
    </r>
  </si>
  <si>
    <r>
      <rPr>
        <sz val="12"/>
        <rFont val="Arial"/>
        <family val="2"/>
      </rPr>
      <t>Year 6 rate</t>
    </r>
  </si>
  <si>
    <r>
      <rPr>
        <sz val="12"/>
        <rFont val="Arial"/>
        <family val="2"/>
      </rPr>
      <t>Year 7 rate</t>
    </r>
  </si>
  <si>
    <r>
      <rPr>
        <b/>
        <sz val="12"/>
        <rFont val="Arial"/>
        <family val="2"/>
      </rPr>
      <t>Other Operations Staff (specify title and function)</t>
    </r>
  </si>
  <si>
    <r>
      <rPr>
        <b/>
        <i/>
        <sz val="12"/>
        <rFont val="Arial"/>
        <family val="2"/>
      </rPr>
      <t>Total Operations Department Staffing</t>
    </r>
  </si>
  <si>
    <r>
      <rPr>
        <b/>
        <i/>
        <sz val="12"/>
        <rFont val="Arial"/>
        <family val="2"/>
      </rPr>
      <t>C. Maintenance Department</t>
    </r>
  </si>
  <si>
    <r>
      <rPr>
        <sz val="12"/>
        <rFont val="Arial"/>
        <family val="2"/>
      </rPr>
      <t>Fleet &amp; Facilities Maintenance Manager</t>
    </r>
  </si>
  <si>
    <r>
      <rPr>
        <sz val="12"/>
        <rFont val="Arial"/>
        <family val="2"/>
      </rPr>
      <t>Maintenance Shop Supervisors</t>
    </r>
  </si>
  <si>
    <r>
      <rPr>
        <sz val="12"/>
        <rFont val="Arial"/>
        <family val="2"/>
      </rPr>
      <t>Mechanics – A</t>
    </r>
  </si>
  <si>
    <r>
      <rPr>
        <sz val="12"/>
        <rFont val="Arial"/>
        <family val="2"/>
      </rPr>
      <t>Year 5+ rate</t>
    </r>
  </si>
  <si>
    <r>
      <rPr>
        <sz val="12"/>
        <rFont val="Arial"/>
        <family val="2"/>
      </rPr>
      <t>Mechanics – B</t>
    </r>
  </si>
  <si>
    <r>
      <rPr>
        <sz val="12"/>
        <rFont val="Arial"/>
        <family val="2"/>
      </rPr>
      <t>Mechanics – C</t>
    </r>
  </si>
  <si>
    <t>Electronics Techs</t>
  </si>
  <si>
    <r>
      <rPr>
        <sz val="12"/>
        <rFont val="Arial"/>
        <family val="2"/>
      </rPr>
      <t>Utility Workers</t>
    </r>
  </si>
  <si>
    <r>
      <rPr>
        <b/>
        <sz val="12"/>
        <rFont val="Arial"/>
        <family val="2"/>
      </rPr>
      <t>Other Maintenance Staff (specify title and function)</t>
    </r>
  </si>
  <si>
    <t>1 Facilities Services Maintenance Program staff</t>
  </si>
  <si>
    <r>
      <rPr>
        <b/>
        <i/>
        <sz val="12"/>
        <rFont val="Arial"/>
        <family val="2"/>
      </rPr>
      <t>Total Maintenance Department Staffing</t>
    </r>
  </si>
  <si>
    <t>60% of base year</t>
  </si>
  <si>
    <t>80% of base year</t>
  </si>
  <si>
    <t>90% of base year</t>
  </si>
  <si>
    <t>BASE YEAR FY</t>
  </si>
  <si>
    <t>110% of base year</t>
  </si>
  <si>
    <t>120% of base year</t>
  </si>
  <si>
    <t>130% of base year</t>
  </si>
  <si>
    <r>
      <rPr>
        <sz val="12"/>
        <rFont val="Arial"/>
        <family val="2"/>
      </rPr>
      <t># of</t>
    </r>
  </si>
  <si>
    <r>
      <rPr>
        <sz val="12"/>
        <rFont val="Arial"/>
        <family val="2"/>
      </rPr>
      <t>FTE[1]</t>
    </r>
  </si>
  <si>
    <t>TOTAL COMBINED ANNUAL STAFFING</t>
  </si>
  <si>
    <r>
      <rPr>
        <sz val="12"/>
        <rFont val="Arial"/>
        <family val="2"/>
      </rPr>
      <t>[1]Number of Persons should be expressed in terms of full-time equivalents. A full-time person equals 2,080 work hours.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</si>
</sst>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$-409]* #,##0.00_);_([$$-409]* \(#,##0.00\);_([$$-409]* &quot;-&quot;??_);_(@_)"/>
  </numFmts>
  <fonts count="18">
    <font>
      <sz val="11"/>
      <color rgb="FF000000"/>
      <name val="Calibri"/>
    </font>
    <font>
      <sz val="12"/>
      <name val="Arial Narrow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i/>
      <sz val="12"/>
      <name val="Arial"/>
      <family val="2"/>
    </font>
    <font>
      <sz val="12"/>
      <color rgb="FF000000"/>
      <name val="Calibri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i/>
      <sz val="12"/>
      <color rgb="FF000000"/>
      <name val="Arial"/>
      <family val="2"/>
    </font>
    <font>
      <b/>
      <sz val="12"/>
      <color rgb="FF000000"/>
      <name val="Calibri"/>
      <family val="2"/>
    </font>
    <font>
      <u/>
      <sz val="12"/>
      <color rgb="FF000000"/>
      <name val="Arial"/>
    </font>
    <font>
      <sz val="12"/>
      <color rgb="FF000000"/>
      <name val="Arial"/>
    </font>
    <font>
      <b/>
      <sz val="12"/>
      <color rgb="FF000000"/>
      <name val="Arial"/>
    </font>
    <font>
      <b/>
      <u/>
      <sz val="12"/>
      <color rgb="FF000000"/>
      <name val="Arial"/>
    </font>
    <font>
      <sz val="12"/>
      <name val="Arial"/>
    </font>
    <font>
      <b/>
      <i/>
      <sz val="10"/>
      <name val="Arial"/>
      <family val="2"/>
    </font>
    <font>
      <b/>
      <sz val="1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6" fillId="0" borderId="0" xfId="0" applyFont="1"/>
    <xf numFmtId="0" fontId="7" fillId="0" borderId="0" xfId="0" applyFont="1" applyAlignment="1">
      <alignment horizontal="left" vertical="top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center" wrapText="1"/>
    </xf>
    <xf numFmtId="1" fontId="8" fillId="0" borderId="4" xfId="0" applyNumberFormat="1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 indent="1"/>
    </xf>
    <xf numFmtId="1" fontId="8" fillId="0" borderId="8" xfId="0" applyNumberFormat="1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9" fillId="0" borderId="8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justify" vertical="top" wrapText="1"/>
    </xf>
    <xf numFmtId="0" fontId="8" fillId="0" borderId="9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top"/>
    </xf>
    <xf numFmtId="0" fontId="8" fillId="0" borderId="11" xfId="0" applyFont="1" applyBorder="1" applyAlignment="1">
      <alignment vertical="center" wrapText="1"/>
    </xf>
    <xf numFmtId="0" fontId="6" fillId="0" borderId="8" xfId="0" applyFont="1" applyBorder="1" applyAlignment="1">
      <alignment vertical="top" wrapText="1"/>
    </xf>
    <xf numFmtId="0" fontId="3" fillId="0" borderId="9" xfId="0" applyFont="1" applyBorder="1" applyAlignment="1">
      <alignment horizontal="justify" vertical="top" wrapText="1"/>
    </xf>
    <xf numFmtId="0" fontId="8" fillId="0" borderId="0" xfId="0" applyFont="1"/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top" wrapText="1"/>
    </xf>
    <xf numFmtId="0" fontId="6" fillId="3" borderId="0" xfId="0" applyFont="1" applyFill="1"/>
    <xf numFmtId="0" fontId="2" fillId="0" borderId="14" xfId="0" applyFont="1" applyBorder="1" applyAlignment="1">
      <alignment horizontal="left" vertical="top"/>
    </xf>
    <xf numFmtId="0" fontId="1" fillId="3" borderId="14" xfId="0" applyFont="1" applyFill="1" applyBorder="1" applyAlignment="1">
      <alignment horizontal="left" vertical="top"/>
    </xf>
    <xf numFmtId="0" fontId="10" fillId="0" borderId="14" xfId="0" applyFont="1" applyBorder="1"/>
    <xf numFmtId="0" fontId="11" fillId="0" borderId="0" xfId="0" applyFont="1" applyAlignment="1">
      <alignment horizontal="left" vertical="top"/>
    </xf>
    <xf numFmtId="0" fontId="1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vertical="top" wrapText="1"/>
    </xf>
    <xf numFmtId="0" fontId="15" fillId="0" borderId="4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center" wrapText="1"/>
    </xf>
    <xf numFmtId="0" fontId="6" fillId="0" borderId="12" xfId="0" applyFont="1" applyBorder="1"/>
    <xf numFmtId="0" fontId="8" fillId="0" borderId="16" xfId="0" applyFont="1" applyBorder="1" applyAlignment="1">
      <alignment horizontal="center" vertical="center" wrapText="1" indent="1"/>
    </xf>
    <xf numFmtId="0" fontId="8" fillId="0" borderId="17" xfId="0" applyFont="1" applyBorder="1" applyAlignment="1">
      <alignment horizontal="center" vertical="center" wrapText="1" indent="1"/>
    </xf>
    <xf numFmtId="0" fontId="8" fillId="0" borderId="12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center" vertical="center" wrapText="1" indent="1"/>
    </xf>
    <xf numFmtId="0" fontId="8" fillId="0" borderId="19" xfId="0" applyFont="1" applyBorder="1" applyAlignment="1">
      <alignment horizontal="center" vertical="center" wrapText="1" indent="1"/>
    </xf>
    <xf numFmtId="0" fontId="16" fillId="0" borderId="14" xfId="0" applyFont="1" applyBorder="1" applyAlignment="1">
      <alignment wrapText="1"/>
    </xf>
    <xf numFmtId="1" fontId="8" fillId="0" borderId="12" xfId="0" applyNumberFormat="1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top" wrapText="1"/>
    </xf>
    <xf numFmtId="1" fontId="8" fillId="4" borderId="3" xfId="0" applyNumberFormat="1" applyFont="1" applyFill="1" applyBorder="1" applyAlignment="1">
      <alignment horizontal="right" vertical="top" wrapText="1"/>
    </xf>
    <xf numFmtId="1" fontId="8" fillId="4" borderId="4" xfId="0" applyNumberFormat="1" applyFont="1" applyFill="1" applyBorder="1" applyAlignment="1">
      <alignment horizontal="right" vertical="top" wrapText="1"/>
    </xf>
    <xf numFmtId="0" fontId="6" fillId="0" borderId="12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6" fillId="0" borderId="14" xfId="0" applyFont="1" applyBorder="1" applyAlignment="1">
      <alignment horizontal="left" vertical="top" wrapText="1"/>
    </xf>
    <xf numFmtId="0" fontId="7" fillId="0" borderId="21" xfId="0" applyFont="1" applyBorder="1" applyAlignment="1">
      <alignment horizontal="justify" vertical="top" wrapText="1"/>
    </xf>
    <xf numFmtId="1" fontId="8" fillId="0" borderId="7" xfId="0" applyNumberFormat="1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top" wrapText="1"/>
    </xf>
    <xf numFmtId="1" fontId="8" fillId="4" borderId="12" xfId="0" applyNumberFormat="1" applyFont="1" applyFill="1" applyBorder="1" applyAlignment="1">
      <alignment horizontal="right" vertical="center" wrapText="1"/>
    </xf>
    <xf numFmtId="0" fontId="6" fillId="2" borderId="12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6" fillId="2" borderId="12" xfId="0" applyFont="1" applyFill="1" applyBorder="1"/>
    <xf numFmtId="0" fontId="6" fillId="4" borderId="12" xfId="0" applyFont="1" applyFill="1" applyBorder="1"/>
    <xf numFmtId="0" fontId="8" fillId="0" borderId="12" xfId="0" applyFont="1" applyBorder="1"/>
    <xf numFmtId="0" fontId="5" fillId="0" borderId="17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top"/>
    </xf>
    <xf numFmtId="1" fontId="6" fillId="4" borderId="12" xfId="0" applyNumberFormat="1" applyFont="1" applyFill="1" applyBorder="1"/>
    <xf numFmtId="164" fontId="8" fillId="0" borderId="4" xfId="0" applyNumberFormat="1" applyFont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center" vertical="top" wrapText="1"/>
    </xf>
    <xf numFmtId="0" fontId="13" fillId="0" borderId="4" xfId="0" applyFont="1" applyBorder="1" applyAlignment="1">
      <alignment horizontal="left" vertical="top" wrapText="1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6" fillId="0" borderId="8" xfId="0" applyFont="1" applyBorder="1" applyAlignment="1" applyProtection="1">
      <alignment horizontal="left" vertical="top" wrapText="1"/>
      <protection locked="0"/>
    </xf>
    <xf numFmtId="1" fontId="8" fillId="4" borderId="11" xfId="0" applyNumberFormat="1" applyFont="1" applyFill="1" applyBorder="1" applyAlignment="1" applyProtection="1">
      <alignment horizontal="right" vertical="center" wrapText="1"/>
      <protection locked="0"/>
    </xf>
    <xf numFmtId="0" fontId="6" fillId="2" borderId="11" xfId="0" applyFont="1" applyFill="1" applyBorder="1" applyAlignment="1" applyProtection="1">
      <alignment horizontal="left" vertical="top" wrapText="1"/>
      <protection locked="0"/>
    </xf>
    <xf numFmtId="0" fontId="6" fillId="0" borderId="9" xfId="0" applyFont="1" applyBorder="1" applyAlignment="1" applyProtection="1">
      <alignment horizontal="left" vertical="top" wrapText="1"/>
      <protection locked="0"/>
    </xf>
    <xf numFmtId="0" fontId="6" fillId="0" borderId="12" xfId="0" applyFont="1" applyBorder="1" applyAlignment="1" applyProtection="1">
      <alignment horizontal="left" vertical="top" wrapText="1"/>
      <protection locked="0"/>
    </xf>
    <xf numFmtId="1" fontId="8" fillId="4" borderId="12" xfId="0" applyNumberFormat="1" applyFont="1" applyFill="1" applyBorder="1" applyAlignment="1" applyProtection="1">
      <alignment horizontal="right" vertical="top" wrapText="1"/>
      <protection locked="0"/>
    </xf>
    <xf numFmtId="0" fontId="6" fillId="2" borderId="12" xfId="0" applyFont="1" applyFill="1" applyBorder="1" applyAlignment="1" applyProtection="1">
      <alignment horizontal="left" vertical="top" wrapText="1"/>
      <protection locked="0"/>
    </xf>
    <xf numFmtId="0" fontId="6" fillId="0" borderId="6" xfId="0" applyFont="1" applyBorder="1" applyAlignment="1" applyProtection="1">
      <alignment horizontal="left" vertical="top" wrapText="1"/>
      <protection locked="0"/>
    </xf>
    <xf numFmtId="1" fontId="8" fillId="4" borderId="3" xfId="0" applyNumberFormat="1" applyFont="1" applyFill="1" applyBorder="1" applyAlignment="1">
      <alignment horizontal="right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1" fontId="8" fillId="4" borderId="4" xfId="0" applyNumberFormat="1" applyFont="1" applyFill="1" applyBorder="1" applyAlignment="1">
      <alignment horizontal="right" vertical="center" wrapText="1"/>
    </xf>
    <xf numFmtId="1" fontId="8" fillId="2" borderId="4" xfId="0" applyNumberFormat="1" applyFont="1" applyFill="1" applyBorder="1" applyAlignment="1">
      <alignment horizontal="center" vertical="center" wrapText="1"/>
    </xf>
    <xf numFmtId="1" fontId="8" fillId="4" borderId="4" xfId="0" applyNumberFormat="1" applyFont="1" applyFill="1" applyBorder="1" applyAlignment="1">
      <alignment horizontal="center" vertical="center" wrapText="1"/>
    </xf>
    <xf numFmtId="1" fontId="8" fillId="4" borderId="11" xfId="0" applyNumberFormat="1" applyFont="1" applyFill="1" applyBorder="1" applyAlignment="1" applyProtection="1">
      <alignment horizontal="right" vertical="top" wrapText="1"/>
      <protection locked="0"/>
    </xf>
    <xf numFmtId="0" fontId="6" fillId="0" borderId="14" xfId="0" applyFont="1" applyBorder="1" applyProtection="1">
      <protection locked="0"/>
    </xf>
    <xf numFmtId="164" fontId="6" fillId="0" borderId="4" xfId="0" applyNumberFormat="1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>
      <alignment horizontal="left" vertical="center" wrapText="1"/>
    </xf>
    <xf numFmtId="43" fontId="6" fillId="0" borderId="1" xfId="0" applyNumberFormat="1" applyFont="1" applyBorder="1" applyAlignment="1" applyProtection="1">
      <alignment horizontal="center" vertical="top" wrapText="1"/>
      <protection locked="0"/>
    </xf>
    <xf numFmtId="43" fontId="6" fillId="0" borderId="3" xfId="0" applyNumberFormat="1" applyFont="1" applyBorder="1" applyAlignment="1" applyProtection="1">
      <alignment horizontal="center" vertical="top" wrapText="1"/>
      <protection locked="0"/>
    </xf>
    <xf numFmtId="164" fontId="3" fillId="0" borderId="1" xfId="0" applyNumberFormat="1" applyFont="1" applyBorder="1" applyAlignment="1">
      <alignment horizontal="center" vertical="top" wrapText="1" indent="1"/>
    </xf>
    <xf numFmtId="164" fontId="3" fillId="0" borderId="3" xfId="0" applyNumberFormat="1" applyFont="1" applyBorder="1" applyAlignment="1">
      <alignment horizontal="center" vertical="top" wrapText="1" indent="1"/>
    </xf>
    <xf numFmtId="164" fontId="8" fillId="0" borderId="1" xfId="0" applyNumberFormat="1" applyFont="1" applyBorder="1" applyAlignment="1">
      <alignment horizontal="center" vertical="top" wrapText="1" indent="1"/>
    </xf>
    <xf numFmtId="164" fontId="8" fillId="0" borderId="3" xfId="0" applyNumberFormat="1" applyFont="1" applyBorder="1" applyAlignment="1">
      <alignment horizontal="center" vertical="top" wrapText="1" indent="1"/>
    </xf>
    <xf numFmtId="0" fontId="8" fillId="0" borderId="1" xfId="0" applyFont="1" applyBorder="1" applyAlignment="1">
      <alignment horizontal="center" vertical="center" wrapText="1" indent="1"/>
    </xf>
    <xf numFmtId="0" fontId="8" fillId="0" borderId="3" xfId="0" applyFont="1" applyBorder="1" applyAlignment="1">
      <alignment horizontal="center" vertical="center" wrapText="1" indent="1"/>
    </xf>
    <xf numFmtId="0" fontId="6" fillId="0" borderId="4" xfId="0" applyFont="1" applyBorder="1" applyAlignment="1" applyProtection="1">
      <alignment horizontal="center" vertical="top" wrapText="1"/>
      <protection locked="0"/>
    </xf>
    <xf numFmtId="164" fontId="8" fillId="0" borderId="1" xfId="0" applyNumberFormat="1" applyFont="1" applyBorder="1" applyAlignment="1">
      <alignment horizontal="center" vertical="center" wrapText="1" indent="1"/>
    </xf>
    <xf numFmtId="164" fontId="8" fillId="0" borderId="3" xfId="0" applyNumberFormat="1" applyFont="1" applyBorder="1" applyAlignment="1">
      <alignment horizontal="center" vertical="center" wrapText="1" indent="1"/>
    </xf>
    <xf numFmtId="0" fontId="6" fillId="0" borderId="12" xfId="0" applyFont="1" applyBorder="1" applyAlignment="1" applyProtection="1">
      <alignment horizontal="center"/>
      <protection locked="0"/>
    </xf>
    <xf numFmtId="0" fontId="10" fillId="0" borderId="12" xfId="0" applyFont="1" applyBorder="1" applyAlignment="1">
      <alignment horizontal="center"/>
    </xf>
    <xf numFmtId="164" fontId="6" fillId="0" borderId="1" xfId="0" applyNumberFormat="1" applyFont="1" applyBorder="1" applyAlignment="1" applyProtection="1">
      <alignment horizontal="center" vertical="top" wrapText="1"/>
      <protection locked="0"/>
    </xf>
    <xf numFmtId="164" fontId="6" fillId="0" borderId="3" xfId="0" applyNumberFormat="1" applyFont="1" applyBorder="1" applyAlignment="1" applyProtection="1">
      <alignment horizontal="center" vertical="top" wrapText="1"/>
      <protection locked="0"/>
    </xf>
    <xf numFmtId="164" fontId="6" fillId="0" borderId="4" xfId="0" applyNumberFormat="1" applyFont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3" fontId="8" fillId="0" borderId="13" xfId="0" applyNumberFormat="1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2" xfId="0" applyFont="1" applyBorder="1" applyAlignment="1" applyProtection="1">
      <alignment horizontal="center" vertical="top" wrapText="1"/>
      <protection locked="0"/>
    </xf>
    <xf numFmtId="43" fontId="6" fillId="0" borderId="7" xfId="0" applyNumberFormat="1" applyFont="1" applyBorder="1" applyAlignment="1" applyProtection="1">
      <alignment horizontal="center" vertical="top" wrapText="1"/>
      <protection locked="0"/>
    </xf>
    <xf numFmtId="43" fontId="6" fillId="0" borderId="10" xfId="0" applyNumberFormat="1" applyFont="1" applyBorder="1" applyAlignment="1" applyProtection="1">
      <alignment horizontal="center" vertical="top" wrapText="1"/>
      <protection locked="0"/>
    </xf>
    <xf numFmtId="0" fontId="6" fillId="0" borderId="7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 indent="1"/>
    </xf>
    <xf numFmtId="0" fontId="6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 indent="1"/>
    </xf>
    <xf numFmtId="0" fontId="7" fillId="0" borderId="8" xfId="0" applyFont="1" applyBorder="1" applyAlignment="1">
      <alignment horizontal="left" vertical="top" wrapText="1" indent="1"/>
    </xf>
    <xf numFmtId="3" fontId="8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top" wrapText="1"/>
    </xf>
    <xf numFmtId="43" fontId="6" fillId="0" borderId="12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left" vertical="top" wrapText="1"/>
    </xf>
    <xf numFmtId="3" fontId="8" fillId="0" borderId="4" xfId="0" applyNumberFormat="1" applyFont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6" fillId="0" borderId="22" xfId="0" applyFont="1" applyBorder="1" applyAlignment="1" applyProtection="1">
      <alignment horizontal="center" vertical="top" wrapText="1"/>
      <protection locked="0"/>
    </xf>
    <xf numFmtId="0" fontId="6" fillId="0" borderId="14" xfId="0" applyFont="1" applyBorder="1" applyAlignment="1" applyProtection="1">
      <alignment horizontal="center" vertical="top" wrapText="1"/>
      <protection locked="0"/>
    </xf>
    <xf numFmtId="0" fontId="6" fillId="0" borderId="15" xfId="0" applyFont="1" applyBorder="1" applyAlignment="1" applyProtection="1">
      <alignment horizontal="center" vertical="top" wrapText="1"/>
      <protection locked="0"/>
    </xf>
    <xf numFmtId="0" fontId="8" fillId="0" borderId="19" xfId="0" applyFont="1" applyBorder="1" applyAlignment="1">
      <alignment horizontal="center" vertical="center" wrapText="1" indent="1"/>
    </xf>
    <xf numFmtId="0" fontId="8" fillId="0" borderId="17" xfId="0" applyFont="1" applyBorder="1" applyAlignment="1">
      <alignment horizontal="center" vertical="center" wrapText="1" indent="1"/>
    </xf>
    <xf numFmtId="0" fontId="7" fillId="0" borderId="4" xfId="0" applyFont="1" applyBorder="1" applyAlignment="1">
      <alignment horizontal="center" vertical="top" wrapText="1"/>
    </xf>
    <xf numFmtId="0" fontId="8" fillId="0" borderId="20" xfId="0" applyFont="1" applyBorder="1" applyAlignment="1">
      <alignment horizontal="center" vertical="center" wrapText="1" indent="1"/>
    </xf>
    <xf numFmtId="0" fontId="7" fillId="0" borderId="1" xfId="0" applyFont="1" applyBorder="1" applyAlignment="1">
      <alignment vertical="center" wrapText="1" indent="1"/>
    </xf>
    <xf numFmtId="0" fontId="7" fillId="0" borderId="3" xfId="0" applyFont="1" applyBorder="1" applyAlignment="1">
      <alignment vertical="center" wrapText="1" indent="1"/>
    </xf>
    <xf numFmtId="0" fontId="7" fillId="0" borderId="2" xfId="0" applyFont="1" applyBorder="1" applyAlignment="1">
      <alignment vertical="center" wrapText="1" inden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center" vertical="center" wrapText="1" indent="1"/>
    </xf>
    <xf numFmtId="0" fontId="7" fillId="0" borderId="4" xfId="0" applyFont="1" applyBorder="1" applyAlignment="1">
      <alignment horizontal="center" vertical="top" wrapText="1" indent="1"/>
    </xf>
    <xf numFmtId="0" fontId="7" fillId="0" borderId="15" xfId="0" applyFont="1" applyBorder="1" applyAlignment="1">
      <alignment horizontal="center" vertical="center" wrapText="1" indent="1"/>
    </xf>
    <xf numFmtId="0" fontId="7" fillId="0" borderId="12" xfId="0" applyFont="1" applyBorder="1" applyAlignment="1">
      <alignment horizontal="center" vertical="center" wrapText="1" indent="1"/>
    </xf>
    <xf numFmtId="0" fontId="13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vertical="center" wrapText="1" indent="1"/>
    </xf>
    <xf numFmtId="0" fontId="13" fillId="0" borderId="1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DBD0C-7DD0-4E8F-8BD4-B3934BFEF9EC}">
  <sheetPr>
    <pageSetUpPr fitToPage="1"/>
  </sheetPr>
  <dimension ref="A3:S125"/>
  <sheetViews>
    <sheetView tabSelected="1" zoomScale="60" zoomScaleNormal="60" workbookViewId="0">
      <selection activeCell="B106" sqref="B106"/>
    </sheetView>
  </sheetViews>
  <sheetFormatPr defaultColWidth="9.140625" defaultRowHeight="15.75"/>
  <cols>
    <col min="1" max="1" width="184.42578125" style="1" customWidth="1"/>
    <col min="2" max="2" width="20.42578125" style="1" bestFit="1" customWidth="1"/>
    <col min="3" max="3" width="32.28515625" style="1" customWidth="1"/>
    <col min="4" max="4" width="19.5703125" style="1" customWidth="1"/>
    <col min="5" max="5" width="17" style="1" customWidth="1"/>
    <col min="6" max="6" width="13.7109375" style="1" customWidth="1"/>
    <col min="7" max="7" width="18" style="1" customWidth="1"/>
    <col min="8" max="8" width="29.140625" style="1" customWidth="1"/>
    <col min="9" max="9" width="22.140625" style="1" customWidth="1"/>
    <col min="10" max="10" width="26.140625" style="1" customWidth="1"/>
    <col min="11" max="11" width="12.140625" style="1" customWidth="1"/>
    <col min="12" max="12" width="5.7109375" style="1" customWidth="1"/>
    <col min="13" max="13" width="15" style="1" customWidth="1"/>
    <col min="14" max="14" width="5.7109375" style="1" customWidth="1"/>
    <col min="15" max="15" width="15.5703125" style="1" customWidth="1"/>
    <col min="16" max="16" width="5.5703125" style="1" customWidth="1"/>
    <col min="17" max="17" width="20" style="1" customWidth="1"/>
    <col min="18" max="18" width="5.7109375" style="1" customWidth="1"/>
    <col min="19" max="19" width="15" style="1" customWidth="1"/>
    <col min="20" max="16384" width="9.140625" style="1"/>
  </cols>
  <sheetData>
    <row r="3" spans="1:19" ht="23.25">
      <c r="A3" s="68" t="s">
        <v>0</v>
      </c>
    </row>
    <row r="4" spans="1:19">
      <c r="A4" s="2" t="s">
        <v>1</v>
      </c>
    </row>
    <row r="5" spans="1:19">
      <c r="A5" s="2" t="s">
        <v>2</v>
      </c>
    </row>
    <row r="6" spans="1:19" ht="23.25" customHeight="1">
      <c r="A6" s="35" t="s">
        <v>3</v>
      </c>
    </row>
    <row r="7" spans="1:19" ht="24" customHeight="1">
      <c r="A7" s="2" t="s">
        <v>4</v>
      </c>
    </row>
    <row r="8" spans="1:19" ht="13.5" customHeight="1">
      <c r="A8" s="123"/>
      <c r="B8" s="3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4"/>
    </row>
    <row r="9" spans="1:19" ht="47.25" customHeight="1">
      <c r="A9" s="123"/>
      <c r="B9" s="122" t="s">
        <v>5</v>
      </c>
      <c r="C9" s="122"/>
      <c r="D9" s="122" t="s">
        <v>6</v>
      </c>
      <c r="E9" s="122"/>
      <c r="F9" s="122" t="s">
        <v>7</v>
      </c>
      <c r="G9" s="122"/>
      <c r="H9" s="122" t="s">
        <v>8</v>
      </c>
      <c r="I9" s="122"/>
      <c r="J9" s="130" t="s">
        <v>9</v>
      </c>
      <c r="K9" s="131"/>
      <c r="L9" s="122" t="s">
        <v>10</v>
      </c>
      <c r="M9" s="122"/>
      <c r="N9" s="122" t="s">
        <v>11</v>
      </c>
      <c r="O9" s="122"/>
      <c r="P9" s="121" t="s">
        <v>12</v>
      </c>
      <c r="Q9" s="121"/>
      <c r="R9" s="122" t="s">
        <v>13</v>
      </c>
      <c r="S9" s="122"/>
    </row>
    <row r="10" spans="1:19" ht="11.85" customHeight="1">
      <c r="A10" s="18" t="s">
        <v>14</v>
      </c>
      <c r="B10" s="136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</row>
    <row r="11" spans="1:19" ht="19.899999999999999" customHeight="1">
      <c r="A11" s="28" t="s">
        <v>15</v>
      </c>
      <c r="B11" s="112">
        <f>SUM(J11*0.6)</f>
        <v>57151.799999999996</v>
      </c>
      <c r="C11" s="111"/>
      <c r="D11" s="112">
        <f>SUM(J11*0.7)</f>
        <v>66677.099999999991</v>
      </c>
      <c r="E11" s="111"/>
      <c r="F11" s="112">
        <f>SUM(J11*0.8)</f>
        <v>76202.400000000009</v>
      </c>
      <c r="G11" s="111"/>
      <c r="H11" s="112">
        <f>SUM(J11*0.9)</f>
        <v>85727.7</v>
      </c>
      <c r="I11" s="111"/>
      <c r="J11" s="113">
        <v>95253</v>
      </c>
      <c r="K11" s="114"/>
      <c r="L11" s="127">
        <f>SUM(J11*1.1)</f>
        <v>104778.3</v>
      </c>
      <c r="M11" s="127"/>
      <c r="N11" s="127">
        <f>SUM(J11*1.2)</f>
        <v>114303.59999999999</v>
      </c>
      <c r="O11" s="127"/>
      <c r="P11" s="129">
        <f>SUM(J11*1.3)</f>
        <v>123828.90000000001</v>
      </c>
      <c r="Q11" s="129"/>
      <c r="R11" s="129">
        <f>SUM(J11*1.4)</f>
        <v>133354.19999999998</v>
      </c>
      <c r="S11" s="129"/>
    </row>
    <row r="12" spans="1:19">
      <c r="A12" s="28" t="s">
        <v>16</v>
      </c>
      <c r="B12" s="112">
        <f>SUM(J12*0.6)</f>
        <v>9113.4</v>
      </c>
      <c r="C12" s="111"/>
      <c r="D12" s="112">
        <f>SUM(J12*0.7)</f>
        <v>10632.3</v>
      </c>
      <c r="E12" s="111"/>
      <c r="F12" s="112">
        <f>SUM(J12*0.8)</f>
        <v>12151.2</v>
      </c>
      <c r="G12" s="111"/>
      <c r="H12" s="112">
        <f>SUM(J12*0.9)</f>
        <v>13670.1</v>
      </c>
      <c r="I12" s="111"/>
      <c r="J12" s="134">
        <v>15189</v>
      </c>
      <c r="K12" s="135"/>
      <c r="L12" s="127">
        <f t="shared" ref="L12:L13" si="0">SUM(J12*1.1)</f>
        <v>16707.900000000001</v>
      </c>
      <c r="M12" s="127"/>
      <c r="N12" s="127">
        <f t="shared" ref="N12:N13" si="1">SUM(J12*1.2)</f>
        <v>18226.8</v>
      </c>
      <c r="O12" s="127"/>
      <c r="P12" s="129">
        <f t="shared" ref="P12:P13" si="2">SUM(J12*1.3)</f>
        <v>19745.7</v>
      </c>
      <c r="Q12" s="129"/>
      <c r="R12" s="129">
        <f t="shared" ref="R12:R13" si="3">SUM(J12*1.4)</f>
        <v>21264.6</v>
      </c>
      <c r="S12" s="129"/>
    </row>
    <row r="13" spans="1:19">
      <c r="A13" s="28" t="s">
        <v>17</v>
      </c>
      <c r="B13" s="112">
        <f>SUM(J13*0.6)</f>
        <v>16940.399999999998</v>
      </c>
      <c r="C13" s="111"/>
      <c r="D13" s="112">
        <f>SUM(J13*0.7)</f>
        <v>19763.8</v>
      </c>
      <c r="E13" s="111"/>
      <c r="F13" s="112">
        <f>SUM(J13*0.8)</f>
        <v>22587.200000000001</v>
      </c>
      <c r="G13" s="111"/>
      <c r="H13" s="112">
        <f>SUM(J13*0.9)</f>
        <v>25410.600000000002</v>
      </c>
      <c r="I13" s="111"/>
      <c r="J13" s="113">
        <v>28234</v>
      </c>
      <c r="K13" s="114"/>
      <c r="L13" s="127">
        <f t="shared" si="0"/>
        <v>31057.4</v>
      </c>
      <c r="M13" s="127"/>
      <c r="N13" s="127">
        <f t="shared" si="1"/>
        <v>33880.799999999996</v>
      </c>
      <c r="O13" s="127"/>
      <c r="P13" s="129">
        <f t="shared" si="2"/>
        <v>36704.200000000004</v>
      </c>
      <c r="Q13" s="129"/>
      <c r="R13" s="129">
        <f t="shared" si="3"/>
        <v>39527.599999999999</v>
      </c>
      <c r="S13" s="129"/>
    </row>
    <row r="14" spans="1:19" ht="11.85" customHeight="1">
      <c r="A14" s="6"/>
      <c r="B14" s="115"/>
      <c r="C14" s="108"/>
      <c r="D14" s="115"/>
      <c r="E14" s="108"/>
      <c r="F14" s="115"/>
      <c r="G14" s="108"/>
      <c r="H14" s="115"/>
      <c r="I14" s="108"/>
      <c r="J14" s="115"/>
      <c r="K14" s="108"/>
      <c r="L14" s="119"/>
      <c r="M14" s="120"/>
      <c r="N14" s="119"/>
      <c r="O14" s="120"/>
      <c r="P14" s="119"/>
      <c r="Q14" s="120"/>
      <c r="R14" s="119"/>
      <c r="S14" s="120"/>
    </row>
    <row r="15" spans="1:19">
      <c r="A15" s="11" t="s">
        <v>18</v>
      </c>
      <c r="B15" s="115"/>
      <c r="C15" s="108"/>
      <c r="D15" s="115"/>
      <c r="E15" s="108"/>
      <c r="F15" s="115"/>
      <c r="G15" s="108"/>
      <c r="H15" s="115"/>
      <c r="I15" s="108"/>
      <c r="J15" s="115"/>
      <c r="K15" s="108"/>
      <c r="L15" s="119"/>
      <c r="M15" s="120"/>
      <c r="N15" s="119"/>
      <c r="O15" s="120"/>
      <c r="P15" s="119"/>
      <c r="Q15" s="120"/>
      <c r="R15" s="119"/>
      <c r="S15" s="120"/>
    </row>
    <row r="16" spans="1:19">
      <c r="A16" s="7" t="s">
        <v>19</v>
      </c>
      <c r="B16" s="92"/>
      <c r="C16" s="93"/>
      <c r="D16" s="92"/>
      <c r="E16" s="93"/>
      <c r="F16" s="92"/>
      <c r="G16" s="93"/>
      <c r="H16" s="92"/>
      <c r="I16" s="93"/>
      <c r="J16" s="92"/>
      <c r="K16" s="93"/>
      <c r="L16" s="117"/>
      <c r="M16" s="118"/>
      <c r="N16" s="117"/>
      <c r="O16" s="118"/>
      <c r="P16" s="117"/>
      <c r="Q16" s="118"/>
      <c r="R16" s="117"/>
      <c r="S16" s="118"/>
    </row>
    <row r="17" spans="1:19">
      <c r="A17" s="7" t="s">
        <v>20</v>
      </c>
      <c r="B17" s="92"/>
      <c r="C17" s="93"/>
      <c r="D17" s="92"/>
      <c r="E17" s="93"/>
      <c r="F17" s="92"/>
      <c r="G17" s="93"/>
      <c r="H17" s="92"/>
      <c r="I17" s="93"/>
      <c r="J17" s="92"/>
      <c r="K17" s="93"/>
      <c r="L17" s="117"/>
      <c r="M17" s="118"/>
      <c r="N17" s="117"/>
      <c r="O17" s="118"/>
      <c r="P17" s="117"/>
      <c r="Q17" s="118"/>
      <c r="R17" s="117"/>
      <c r="S17" s="118"/>
    </row>
    <row r="18" spans="1:19">
      <c r="A18" s="7" t="s">
        <v>21</v>
      </c>
      <c r="B18" s="92"/>
      <c r="C18" s="93"/>
      <c r="D18" s="92"/>
      <c r="E18" s="93"/>
      <c r="F18" s="92"/>
      <c r="G18" s="93"/>
      <c r="H18" s="92"/>
      <c r="I18" s="93"/>
      <c r="J18" s="92"/>
      <c r="K18" s="93"/>
      <c r="L18" s="117"/>
      <c r="M18" s="118"/>
      <c r="N18" s="117"/>
      <c r="O18" s="118"/>
      <c r="P18" s="117"/>
      <c r="Q18" s="118"/>
      <c r="R18" s="117"/>
      <c r="S18" s="118"/>
    </row>
    <row r="19" spans="1:19">
      <c r="A19" s="8">
        <v>1</v>
      </c>
      <c r="B19" s="92"/>
      <c r="C19" s="93"/>
      <c r="D19" s="92"/>
      <c r="E19" s="93"/>
      <c r="F19" s="92"/>
      <c r="G19" s="93"/>
      <c r="H19" s="92"/>
      <c r="I19" s="93"/>
      <c r="J19" s="92"/>
      <c r="K19" s="93"/>
      <c r="L19" s="117"/>
      <c r="M19" s="118"/>
      <c r="N19" s="117"/>
      <c r="O19" s="118"/>
      <c r="P19" s="117"/>
      <c r="Q19" s="118"/>
      <c r="R19" s="117"/>
      <c r="S19" s="118"/>
    </row>
    <row r="20" spans="1:19">
      <c r="A20" s="8">
        <v>2</v>
      </c>
      <c r="B20" s="92"/>
      <c r="C20" s="93"/>
      <c r="D20" s="92"/>
      <c r="E20" s="93"/>
      <c r="F20" s="92"/>
      <c r="G20" s="93"/>
      <c r="H20" s="92"/>
      <c r="I20" s="93"/>
      <c r="J20" s="92"/>
      <c r="K20" s="93"/>
      <c r="L20" s="117"/>
      <c r="M20" s="118"/>
      <c r="N20" s="117"/>
      <c r="O20" s="118"/>
      <c r="P20" s="117"/>
      <c r="Q20" s="118"/>
      <c r="R20" s="117"/>
      <c r="S20" s="118"/>
    </row>
    <row r="21" spans="1:19">
      <c r="A21" s="8">
        <v>3</v>
      </c>
      <c r="B21" s="92"/>
      <c r="C21" s="93"/>
      <c r="D21" s="92"/>
      <c r="E21" s="93"/>
      <c r="F21" s="92"/>
      <c r="G21" s="93"/>
      <c r="H21" s="92"/>
      <c r="I21" s="93"/>
      <c r="J21" s="92"/>
      <c r="K21" s="93"/>
      <c r="L21" s="117"/>
      <c r="M21" s="118"/>
      <c r="N21" s="117"/>
      <c r="O21" s="118"/>
      <c r="P21" s="117"/>
      <c r="Q21" s="118"/>
      <c r="R21" s="117"/>
      <c r="S21" s="118"/>
    </row>
    <row r="22" spans="1:19">
      <c r="A22" s="8">
        <v>4</v>
      </c>
      <c r="B22" s="92"/>
      <c r="C22" s="93"/>
      <c r="D22" s="92"/>
      <c r="E22" s="93"/>
      <c r="F22" s="92"/>
      <c r="G22" s="93"/>
      <c r="H22" s="92"/>
      <c r="I22" s="93"/>
      <c r="J22" s="92"/>
      <c r="K22" s="93"/>
      <c r="L22" s="117"/>
      <c r="M22" s="118"/>
      <c r="N22" s="117"/>
      <c r="O22" s="118"/>
      <c r="P22" s="117"/>
      <c r="Q22" s="118"/>
      <c r="R22" s="117"/>
      <c r="S22" s="118"/>
    </row>
    <row r="23" spans="1:19">
      <c r="A23" s="8">
        <v>5</v>
      </c>
      <c r="B23" s="92"/>
      <c r="C23" s="93"/>
      <c r="D23" s="92"/>
      <c r="E23" s="93"/>
      <c r="F23" s="92"/>
      <c r="G23" s="93"/>
      <c r="H23" s="92"/>
      <c r="I23" s="93"/>
      <c r="J23" s="92"/>
      <c r="K23" s="93"/>
      <c r="L23" s="92"/>
      <c r="M23" s="93"/>
      <c r="N23" s="92"/>
      <c r="O23" s="93"/>
      <c r="P23" s="92"/>
      <c r="Q23" s="93"/>
      <c r="R23" s="92"/>
      <c r="S23" s="93"/>
    </row>
    <row r="24" spans="1:19">
      <c r="A24" s="8">
        <v>6</v>
      </c>
      <c r="B24" s="92"/>
      <c r="C24" s="93"/>
      <c r="D24" s="92"/>
      <c r="E24" s="93"/>
      <c r="F24" s="92"/>
      <c r="G24" s="93"/>
      <c r="H24" s="92"/>
      <c r="I24" s="93"/>
      <c r="J24" s="92"/>
      <c r="K24" s="93"/>
      <c r="L24" s="92"/>
      <c r="M24" s="93"/>
      <c r="N24" s="92"/>
      <c r="O24" s="93"/>
      <c r="P24" s="92"/>
      <c r="Q24" s="93"/>
      <c r="R24" s="92"/>
      <c r="S24" s="93"/>
    </row>
    <row r="25" spans="1:19">
      <c r="A25" s="8">
        <v>7</v>
      </c>
      <c r="B25" s="92"/>
      <c r="C25" s="93"/>
      <c r="D25" s="92"/>
      <c r="E25" s="93"/>
      <c r="F25" s="92"/>
      <c r="G25" s="93"/>
      <c r="H25" s="92"/>
      <c r="I25" s="93"/>
      <c r="J25" s="92"/>
      <c r="K25" s="93"/>
      <c r="L25" s="92"/>
      <c r="M25" s="93"/>
      <c r="N25" s="92"/>
      <c r="O25" s="93"/>
      <c r="P25" s="92"/>
      <c r="Q25" s="93"/>
      <c r="R25" s="92"/>
      <c r="S25" s="93"/>
    </row>
    <row r="26" spans="1:19">
      <c r="A26" s="8">
        <v>8</v>
      </c>
      <c r="B26" s="92"/>
      <c r="C26" s="93"/>
      <c r="D26" s="92"/>
      <c r="E26" s="93"/>
      <c r="F26" s="92"/>
      <c r="G26" s="93"/>
      <c r="H26" s="92"/>
      <c r="I26" s="93"/>
      <c r="J26" s="92"/>
      <c r="K26" s="93"/>
      <c r="L26" s="92"/>
      <c r="M26" s="93"/>
      <c r="N26" s="92"/>
      <c r="O26" s="93"/>
      <c r="P26" s="92"/>
      <c r="Q26" s="93"/>
      <c r="R26" s="92"/>
      <c r="S26" s="93"/>
    </row>
    <row r="27" spans="1:19">
      <c r="A27" s="8">
        <v>9</v>
      </c>
      <c r="B27" s="92"/>
      <c r="C27" s="93"/>
      <c r="D27" s="92"/>
      <c r="E27" s="93"/>
      <c r="F27" s="92"/>
      <c r="G27" s="93"/>
      <c r="H27" s="92"/>
      <c r="I27" s="93"/>
      <c r="J27" s="92"/>
      <c r="K27" s="93"/>
      <c r="L27" s="92"/>
      <c r="M27" s="93"/>
      <c r="N27" s="92"/>
      <c r="O27" s="93"/>
      <c r="P27" s="92"/>
      <c r="Q27" s="93"/>
      <c r="R27" s="92"/>
      <c r="S27" s="93"/>
    </row>
    <row r="28" spans="1:19">
      <c r="A28" s="8">
        <v>10</v>
      </c>
      <c r="B28" s="92"/>
      <c r="C28" s="93"/>
      <c r="D28" s="92"/>
      <c r="E28" s="93"/>
      <c r="F28" s="92"/>
      <c r="G28" s="93"/>
      <c r="H28" s="92"/>
      <c r="I28" s="93"/>
      <c r="J28" s="92"/>
      <c r="K28" s="93"/>
      <c r="L28" s="92"/>
      <c r="M28" s="93"/>
      <c r="N28" s="92"/>
      <c r="O28" s="93"/>
      <c r="P28" s="92"/>
      <c r="Q28" s="93"/>
      <c r="R28" s="92"/>
      <c r="S28" s="93"/>
    </row>
    <row r="29" spans="1:19">
      <c r="A29" s="8">
        <v>11</v>
      </c>
      <c r="B29" s="92"/>
      <c r="C29" s="93"/>
      <c r="D29" s="92"/>
      <c r="E29" s="93"/>
      <c r="F29" s="92"/>
      <c r="G29" s="93"/>
      <c r="H29" s="92"/>
      <c r="I29" s="93"/>
      <c r="J29" s="92"/>
      <c r="K29" s="93"/>
      <c r="L29" s="92"/>
      <c r="M29" s="93"/>
      <c r="N29" s="92"/>
      <c r="O29" s="93"/>
      <c r="P29" s="92"/>
      <c r="Q29" s="93"/>
      <c r="R29" s="92"/>
      <c r="S29" s="93"/>
    </row>
    <row r="30" spans="1:19">
      <c r="A30" s="8">
        <v>12</v>
      </c>
      <c r="B30" s="92"/>
      <c r="C30" s="93"/>
      <c r="D30" s="92"/>
      <c r="E30" s="93"/>
      <c r="F30" s="92"/>
      <c r="G30" s="93"/>
      <c r="H30" s="92"/>
      <c r="I30" s="93"/>
      <c r="J30" s="92"/>
      <c r="K30" s="93"/>
      <c r="L30" s="92"/>
      <c r="M30" s="93"/>
      <c r="N30" s="92"/>
      <c r="O30" s="93"/>
      <c r="P30" s="92"/>
      <c r="Q30" s="93"/>
      <c r="R30" s="92"/>
      <c r="S30" s="93"/>
    </row>
    <row r="31" spans="1:19" ht="11.65" customHeight="1">
      <c r="A31" s="6"/>
      <c r="B31" s="92"/>
      <c r="C31" s="93"/>
      <c r="D31" s="92"/>
      <c r="E31" s="93"/>
      <c r="F31" s="92"/>
      <c r="G31" s="93"/>
      <c r="H31" s="92"/>
      <c r="I31" s="93"/>
      <c r="J31" s="92"/>
      <c r="K31" s="93"/>
      <c r="L31" s="117"/>
      <c r="M31" s="118"/>
      <c r="N31" s="117"/>
      <c r="O31" s="118"/>
      <c r="P31" s="117"/>
      <c r="Q31" s="118"/>
      <c r="R31" s="117"/>
      <c r="S31" s="118"/>
    </row>
    <row r="32" spans="1:19">
      <c r="A32" s="23" t="s">
        <v>22</v>
      </c>
      <c r="B32" s="101">
        <f>SUM(B16:C31)/SUM(B11:C13)</f>
        <v>0</v>
      </c>
      <c r="C32" s="102"/>
      <c r="D32" s="101">
        <f t="shared" ref="D32" si="4">SUM(D16:E31)/SUM(D11:E13)</f>
        <v>0</v>
      </c>
      <c r="E32" s="102"/>
      <c r="F32" s="101">
        <f t="shared" ref="F32" si="5">SUM(F16:G31)/SUM(F11:G13)</f>
        <v>0</v>
      </c>
      <c r="G32" s="102"/>
      <c r="H32" s="101">
        <f t="shared" ref="H32" si="6">SUM(H16:I31)/SUM(H11:I13)</f>
        <v>0</v>
      </c>
      <c r="I32" s="102"/>
      <c r="J32" s="101">
        <f t="shared" ref="J32" si="7">SUM(J16:K31)/SUM(J11:K13)</f>
        <v>0</v>
      </c>
      <c r="K32" s="102"/>
      <c r="L32" s="101">
        <f t="shared" ref="L32" si="8">SUM(L16:M31)/SUM(L11:M13)</f>
        <v>0</v>
      </c>
      <c r="M32" s="102"/>
      <c r="N32" s="101">
        <f>SUM(N16:O31)/SUM(N11:O13)</f>
        <v>0</v>
      </c>
      <c r="O32" s="102"/>
      <c r="P32" s="101">
        <f t="shared" ref="P32" si="9">SUM(P16:Q31)/SUM(P11:Q13)</f>
        <v>0</v>
      </c>
      <c r="Q32" s="102"/>
      <c r="R32" s="101">
        <f t="shared" ref="R32" si="10">SUM(R16:S31)/SUM(R11:S13)</f>
        <v>0</v>
      </c>
      <c r="S32" s="102"/>
    </row>
    <row r="33" spans="1:19">
      <c r="A33" s="12" t="s">
        <v>23</v>
      </c>
      <c r="B33" s="96" cm="1">
        <f t="array" ref="B33">SUM(B11:C13*B32)</f>
        <v>0</v>
      </c>
      <c r="C33" s="97"/>
      <c r="D33" s="96" cm="1">
        <f t="array" ref="D33">SUM(D11:E13*D32)</f>
        <v>0</v>
      </c>
      <c r="E33" s="97"/>
      <c r="F33" s="96" cm="1">
        <f t="array" ref="F33">SUM(F11:G13*F32)</f>
        <v>0</v>
      </c>
      <c r="G33" s="97"/>
      <c r="H33" s="96" cm="1">
        <f t="array" ref="H33">SUM(H11:I13*H32)</f>
        <v>0</v>
      </c>
      <c r="I33" s="97"/>
      <c r="J33" s="96" cm="1">
        <f t="array" ref="J33">SUM(J11:K13*J32)</f>
        <v>0</v>
      </c>
      <c r="K33" s="97"/>
      <c r="L33" s="96" cm="1">
        <f t="array" ref="L33">SUM(L11:M13*L32)</f>
        <v>0</v>
      </c>
      <c r="M33" s="97"/>
      <c r="N33" s="96" cm="1">
        <f t="array" ref="N33">SUM(N11:O13*N32)</f>
        <v>0</v>
      </c>
      <c r="O33" s="97"/>
      <c r="P33" s="96" cm="1">
        <f t="array" ref="P33">SUM(P11:Q13*P32)</f>
        <v>0</v>
      </c>
      <c r="Q33" s="97"/>
      <c r="R33" s="96" cm="1">
        <f t="array" ref="R33">SUM(R11:S13*R32)</f>
        <v>0</v>
      </c>
      <c r="S33" s="97"/>
    </row>
    <row r="36" spans="1:19" ht="47.25" customHeight="1">
      <c r="A36" s="42"/>
      <c r="B36" s="125" t="s">
        <v>5</v>
      </c>
      <c r="C36" s="122"/>
      <c r="D36" s="122" t="s">
        <v>6</v>
      </c>
      <c r="E36" s="122"/>
      <c r="F36" s="122" t="s">
        <v>7</v>
      </c>
      <c r="G36" s="122"/>
      <c r="H36" s="122" t="s">
        <v>8</v>
      </c>
      <c r="I36" s="122"/>
      <c r="J36" s="130" t="s">
        <v>9</v>
      </c>
      <c r="K36" s="131"/>
      <c r="L36" s="126" t="s">
        <v>10</v>
      </c>
      <c r="M36" s="126"/>
      <c r="N36" s="126" t="s">
        <v>11</v>
      </c>
      <c r="O36" s="126"/>
      <c r="P36" s="133" t="s">
        <v>12</v>
      </c>
      <c r="Q36" s="133"/>
      <c r="R36" s="126" t="s">
        <v>13</v>
      </c>
      <c r="S36" s="126"/>
    </row>
    <row r="37" spans="1:19" ht="11.85" customHeight="1">
      <c r="A37" s="67" t="s">
        <v>24</v>
      </c>
      <c r="B37" s="110"/>
      <c r="C37" s="111"/>
      <c r="D37" s="112"/>
      <c r="E37" s="111"/>
      <c r="F37" s="112"/>
      <c r="G37" s="111"/>
      <c r="H37" s="112"/>
      <c r="I37" s="111"/>
      <c r="J37" s="115"/>
      <c r="K37" s="132"/>
      <c r="L37" s="128"/>
      <c r="M37" s="128"/>
      <c r="N37" s="128"/>
      <c r="O37" s="128"/>
      <c r="P37" s="128"/>
      <c r="Q37" s="128"/>
      <c r="R37" s="128"/>
      <c r="S37" s="128"/>
    </row>
    <row r="38" spans="1:19" ht="19.899999999999999" customHeight="1">
      <c r="A38" s="66" t="s">
        <v>15</v>
      </c>
      <c r="B38" s="110">
        <f>SUM(J38*0.6)</f>
        <v>1193080.8</v>
      </c>
      <c r="C38" s="111"/>
      <c r="D38" s="112">
        <f>SUM(J38*0.7)</f>
        <v>1391927.5999999999</v>
      </c>
      <c r="E38" s="111"/>
      <c r="F38" s="112">
        <f>SUM(J38*0.8)</f>
        <v>1590774.4000000001</v>
      </c>
      <c r="G38" s="111"/>
      <c r="H38" s="112">
        <f>SUM(J38*0.9)</f>
        <v>1789621.2</v>
      </c>
      <c r="I38" s="111"/>
      <c r="J38" s="113">
        <v>1988468</v>
      </c>
      <c r="K38" s="114"/>
      <c r="L38" s="129">
        <f>SUM(J38*1.1)</f>
        <v>2187314.8000000003</v>
      </c>
      <c r="M38" s="129"/>
      <c r="N38" s="129">
        <f>SUM(J38*1.2)</f>
        <v>2386161.6</v>
      </c>
      <c r="O38" s="129"/>
      <c r="P38" s="129">
        <f>SUM(J38*1.3)</f>
        <v>2585008.4</v>
      </c>
      <c r="Q38" s="129"/>
      <c r="R38" s="129">
        <f>SUM(J38*1.4)</f>
        <v>2783855.1999999997</v>
      </c>
      <c r="S38" s="129"/>
    </row>
    <row r="39" spans="1:19">
      <c r="A39" s="66"/>
      <c r="B39" s="108"/>
      <c r="C39" s="109"/>
      <c r="D39" s="109"/>
      <c r="E39" s="109"/>
      <c r="F39" s="109"/>
      <c r="G39" s="109"/>
      <c r="H39" s="109"/>
      <c r="I39" s="109"/>
      <c r="J39" s="109"/>
      <c r="K39" s="109"/>
      <c r="L39" s="128"/>
      <c r="M39" s="128"/>
      <c r="N39" s="128"/>
      <c r="O39" s="128"/>
      <c r="P39" s="128"/>
      <c r="Q39" s="128"/>
      <c r="R39" s="128"/>
      <c r="S39" s="128"/>
    </row>
    <row r="40" spans="1:19" ht="11.65" customHeight="1">
      <c r="A40" s="91" t="s">
        <v>25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16"/>
      <c r="M40" s="116"/>
      <c r="N40" s="116"/>
      <c r="O40" s="116"/>
      <c r="P40" s="116"/>
      <c r="Q40" s="116"/>
      <c r="R40" s="116"/>
      <c r="S40" s="116"/>
    </row>
    <row r="41" spans="1:19">
      <c r="A41" s="36" t="s">
        <v>26</v>
      </c>
      <c r="B41" s="107"/>
      <c r="C41" s="107"/>
      <c r="D41" s="100"/>
      <c r="E41" s="100"/>
      <c r="F41" s="100"/>
      <c r="G41" s="100"/>
      <c r="H41" s="100"/>
      <c r="I41" s="100"/>
      <c r="J41" s="100"/>
      <c r="K41" s="100"/>
      <c r="L41" s="116"/>
      <c r="M41" s="116"/>
      <c r="N41" s="116"/>
      <c r="O41" s="116"/>
      <c r="P41" s="116"/>
      <c r="Q41" s="116"/>
      <c r="R41" s="116"/>
      <c r="S41" s="116"/>
    </row>
    <row r="42" spans="1:19">
      <c r="A42" s="36" t="s">
        <v>27</v>
      </c>
      <c r="B42" s="107"/>
      <c r="C42" s="107"/>
      <c r="D42" s="100"/>
      <c r="E42" s="100"/>
      <c r="F42" s="100"/>
      <c r="G42" s="100"/>
      <c r="H42" s="100"/>
      <c r="I42" s="100"/>
      <c r="J42" s="100"/>
      <c r="K42" s="100"/>
      <c r="L42" s="116"/>
      <c r="M42" s="116"/>
      <c r="N42" s="116"/>
      <c r="O42" s="116"/>
      <c r="P42" s="116"/>
      <c r="Q42" s="116"/>
      <c r="R42" s="116"/>
      <c r="S42" s="116"/>
    </row>
    <row r="43" spans="1:19">
      <c r="A43" s="36" t="s">
        <v>28</v>
      </c>
      <c r="B43" s="107"/>
      <c r="C43" s="107"/>
      <c r="D43" s="100"/>
      <c r="E43" s="100"/>
      <c r="F43" s="100"/>
      <c r="G43" s="100"/>
      <c r="H43" s="100"/>
      <c r="I43" s="100"/>
      <c r="J43" s="100"/>
      <c r="K43" s="100"/>
      <c r="L43" s="116"/>
      <c r="M43" s="116"/>
      <c r="N43" s="116"/>
      <c r="O43" s="116"/>
      <c r="P43" s="116"/>
      <c r="Q43" s="116"/>
      <c r="R43" s="116"/>
      <c r="S43" s="116"/>
    </row>
    <row r="44" spans="1:19">
      <c r="A44" s="8">
        <v>1</v>
      </c>
      <c r="B44" s="107"/>
      <c r="C44" s="107"/>
      <c r="D44" s="100"/>
      <c r="E44" s="100"/>
      <c r="F44" s="100"/>
      <c r="G44" s="100"/>
      <c r="H44" s="100"/>
      <c r="I44" s="100"/>
      <c r="J44" s="100"/>
      <c r="K44" s="100"/>
      <c r="L44" s="116"/>
      <c r="M44" s="116"/>
      <c r="N44" s="116"/>
      <c r="O44" s="116"/>
      <c r="P44" s="116"/>
      <c r="Q44" s="116"/>
      <c r="R44" s="116"/>
      <c r="S44" s="116"/>
    </row>
    <row r="45" spans="1:19">
      <c r="A45" s="8">
        <v>2</v>
      </c>
      <c r="B45" s="107"/>
      <c r="C45" s="107"/>
      <c r="D45" s="100"/>
      <c r="E45" s="100"/>
      <c r="F45" s="100"/>
      <c r="G45" s="100"/>
      <c r="H45" s="100"/>
      <c r="I45" s="100"/>
      <c r="J45" s="100"/>
      <c r="K45" s="100"/>
      <c r="L45" s="116"/>
      <c r="M45" s="116"/>
      <c r="N45" s="116"/>
      <c r="O45" s="116"/>
      <c r="P45" s="116"/>
      <c r="Q45" s="116"/>
      <c r="R45" s="116"/>
      <c r="S45" s="116"/>
    </row>
    <row r="46" spans="1:19">
      <c r="A46" s="8">
        <v>3</v>
      </c>
      <c r="B46" s="107"/>
      <c r="C46" s="107"/>
      <c r="D46" s="100"/>
      <c r="E46" s="100"/>
      <c r="F46" s="100"/>
      <c r="G46" s="100"/>
      <c r="H46" s="100"/>
      <c r="I46" s="100"/>
      <c r="J46" s="100"/>
      <c r="K46" s="100"/>
      <c r="L46" s="116"/>
      <c r="M46" s="116"/>
      <c r="N46" s="116"/>
      <c r="O46" s="116"/>
      <c r="P46" s="116"/>
      <c r="Q46" s="116"/>
      <c r="R46" s="116"/>
      <c r="S46" s="116"/>
    </row>
    <row r="47" spans="1:19">
      <c r="A47" s="8">
        <v>4</v>
      </c>
      <c r="B47" s="107"/>
      <c r="C47" s="107"/>
      <c r="D47" s="100"/>
      <c r="E47" s="100"/>
      <c r="F47" s="100"/>
      <c r="G47" s="100"/>
      <c r="H47" s="100"/>
      <c r="I47" s="100"/>
      <c r="J47" s="100"/>
      <c r="K47" s="100"/>
      <c r="L47" s="116"/>
      <c r="M47" s="116"/>
      <c r="N47" s="116"/>
      <c r="O47" s="116"/>
      <c r="P47" s="116"/>
      <c r="Q47" s="116"/>
      <c r="R47" s="116"/>
      <c r="S47" s="116"/>
    </row>
    <row r="48" spans="1:19">
      <c r="A48" s="8">
        <v>5</v>
      </c>
      <c r="B48" s="105"/>
      <c r="C48" s="106"/>
      <c r="D48" s="138"/>
      <c r="E48" s="139"/>
      <c r="F48" s="138"/>
      <c r="G48" s="139"/>
      <c r="H48" s="138"/>
      <c r="I48" s="139"/>
      <c r="J48" s="138"/>
      <c r="K48" s="140"/>
      <c r="L48" s="141"/>
      <c r="M48" s="142"/>
      <c r="N48" s="141"/>
      <c r="O48" s="142"/>
      <c r="P48" s="141"/>
      <c r="Q48" s="142"/>
      <c r="R48" s="141"/>
      <c r="S48" s="142"/>
    </row>
    <row r="49" spans="1:19">
      <c r="A49" s="8">
        <v>6</v>
      </c>
      <c r="B49" s="105"/>
      <c r="C49" s="106"/>
      <c r="D49" s="138"/>
      <c r="E49" s="139"/>
      <c r="F49" s="138"/>
      <c r="G49" s="139"/>
      <c r="H49" s="138"/>
      <c r="I49" s="139"/>
      <c r="J49" s="138"/>
      <c r="K49" s="140"/>
      <c r="L49" s="141"/>
      <c r="M49" s="142"/>
      <c r="N49" s="141"/>
      <c r="O49" s="142"/>
      <c r="P49" s="141"/>
      <c r="Q49" s="142"/>
      <c r="R49" s="141"/>
      <c r="S49" s="142"/>
    </row>
    <row r="50" spans="1:19">
      <c r="A50" s="8">
        <v>7</v>
      </c>
      <c r="B50" s="105"/>
      <c r="C50" s="106"/>
      <c r="D50" s="138"/>
      <c r="E50" s="139"/>
      <c r="F50" s="138"/>
      <c r="G50" s="139"/>
      <c r="H50" s="138"/>
      <c r="I50" s="139"/>
      <c r="J50" s="138"/>
      <c r="K50" s="140"/>
      <c r="L50" s="141"/>
      <c r="M50" s="142"/>
      <c r="N50" s="141"/>
      <c r="O50" s="142"/>
      <c r="P50" s="141"/>
      <c r="Q50" s="142"/>
      <c r="R50" s="141"/>
      <c r="S50" s="142"/>
    </row>
    <row r="51" spans="1:19">
      <c r="A51" s="8">
        <v>8</v>
      </c>
      <c r="B51" s="105"/>
      <c r="C51" s="106"/>
      <c r="D51" s="138"/>
      <c r="E51" s="139"/>
      <c r="F51" s="138"/>
      <c r="G51" s="139"/>
      <c r="H51" s="138"/>
      <c r="I51" s="139"/>
      <c r="J51" s="138"/>
      <c r="K51" s="140"/>
      <c r="L51" s="141"/>
      <c r="M51" s="142"/>
      <c r="N51" s="141"/>
      <c r="O51" s="142"/>
      <c r="P51" s="141"/>
      <c r="Q51" s="142"/>
      <c r="R51" s="141"/>
      <c r="S51" s="142"/>
    </row>
    <row r="52" spans="1:19">
      <c r="A52" s="8">
        <v>9</v>
      </c>
      <c r="B52" s="105"/>
      <c r="C52" s="106"/>
      <c r="D52" s="138"/>
      <c r="E52" s="139"/>
      <c r="F52" s="138"/>
      <c r="G52" s="139"/>
      <c r="H52" s="138"/>
      <c r="I52" s="139"/>
      <c r="J52" s="138"/>
      <c r="K52" s="140"/>
      <c r="L52" s="141"/>
      <c r="M52" s="142"/>
      <c r="N52" s="141"/>
      <c r="O52" s="142"/>
      <c r="P52" s="141"/>
      <c r="Q52" s="142"/>
      <c r="R52" s="141"/>
      <c r="S52" s="142"/>
    </row>
    <row r="53" spans="1:19">
      <c r="A53" s="8">
        <v>10</v>
      </c>
      <c r="B53" s="105"/>
      <c r="C53" s="106"/>
      <c r="D53" s="138"/>
      <c r="E53" s="139"/>
      <c r="F53" s="138"/>
      <c r="G53" s="139"/>
      <c r="H53" s="138"/>
      <c r="I53" s="139"/>
      <c r="J53" s="138"/>
      <c r="K53" s="140"/>
      <c r="L53" s="141"/>
      <c r="M53" s="142"/>
      <c r="N53" s="141"/>
      <c r="O53" s="142"/>
      <c r="P53" s="141"/>
      <c r="Q53" s="142"/>
      <c r="R53" s="141"/>
      <c r="S53" s="142"/>
    </row>
    <row r="54" spans="1:19">
      <c r="A54" s="8">
        <v>11</v>
      </c>
      <c r="B54" s="105"/>
      <c r="C54" s="106"/>
      <c r="D54" s="138"/>
      <c r="E54" s="139"/>
      <c r="F54" s="138"/>
      <c r="G54" s="139"/>
      <c r="H54" s="138"/>
      <c r="I54" s="139"/>
      <c r="J54" s="138"/>
      <c r="K54" s="140"/>
      <c r="L54" s="141"/>
      <c r="M54" s="142"/>
      <c r="N54" s="141"/>
      <c r="O54" s="142"/>
      <c r="P54" s="141"/>
      <c r="Q54" s="142"/>
      <c r="R54" s="141"/>
      <c r="S54" s="142"/>
    </row>
    <row r="55" spans="1:19">
      <c r="A55" s="8">
        <v>12</v>
      </c>
      <c r="B55" s="105"/>
      <c r="C55" s="106"/>
      <c r="D55" s="138"/>
      <c r="E55" s="139"/>
      <c r="F55" s="138"/>
      <c r="G55" s="139"/>
      <c r="H55" s="138"/>
      <c r="I55" s="139"/>
      <c r="J55" s="138"/>
      <c r="K55" s="140"/>
      <c r="L55" s="141"/>
      <c r="M55" s="142"/>
      <c r="N55" s="141"/>
      <c r="O55" s="142"/>
      <c r="P55" s="141"/>
      <c r="Q55" s="142"/>
      <c r="R55" s="141"/>
      <c r="S55" s="142"/>
    </row>
    <row r="56" spans="1:19" ht="11.65" customHeight="1">
      <c r="A56" s="6"/>
      <c r="B56" s="107"/>
      <c r="C56" s="107"/>
      <c r="D56" s="100"/>
      <c r="E56" s="100"/>
      <c r="F56" s="100"/>
      <c r="G56" s="100"/>
      <c r="H56" s="100"/>
      <c r="I56" s="100"/>
      <c r="J56" s="100"/>
      <c r="K56" s="100"/>
      <c r="L56" s="116"/>
      <c r="M56" s="116"/>
      <c r="N56" s="116"/>
      <c r="O56" s="116"/>
      <c r="P56" s="116"/>
      <c r="Q56" s="116"/>
      <c r="R56" s="116"/>
      <c r="S56" s="116"/>
    </row>
    <row r="57" spans="1:19" ht="11.85" customHeight="1">
      <c r="A57" s="29" t="s">
        <v>29</v>
      </c>
      <c r="B57" s="98">
        <f>SUM(B41:C56)/SUM(B38)</f>
        <v>0</v>
      </c>
      <c r="C57" s="99"/>
      <c r="D57" s="98">
        <f t="shared" ref="D57" si="11">SUM(D41:E56)/SUM(D38)</f>
        <v>0</v>
      </c>
      <c r="E57" s="99"/>
      <c r="F57" s="98">
        <f t="shared" ref="F57" si="12">SUM(F41:G56)/SUM(F38)</f>
        <v>0</v>
      </c>
      <c r="G57" s="99"/>
      <c r="H57" s="98">
        <f t="shared" ref="H57" si="13">SUM(H41:I56)/SUM(H38)</f>
        <v>0</v>
      </c>
      <c r="I57" s="99"/>
      <c r="J57" s="98">
        <f t="shared" ref="J57" si="14">SUM(J41:K56)/SUM(J38)</f>
        <v>0</v>
      </c>
      <c r="K57" s="99"/>
      <c r="L57" s="98">
        <f t="shared" ref="L57" si="15">SUM(L41:M56)/SUM(L38)</f>
        <v>0</v>
      </c>
      <c r="M57" s="99"/>
      <c r="N57" s="98">
        <f t="shared" ref="N57" si="16">SUM(N41:O56)/SUM(N38)</f>
        <v>0</v>
      </c>
      <c r="O57" s="99"/>
      <c r="P57" s="98">
        <f t="shared" ref="P57" si="17">SUM(P41:Q56)/SUM(P38)</f>
        <v>0</v>
      </c>
      <c r="Q57" s="99"/>
      <c r="R57" s="98">
        <f t="shared" ref="R57" si="18">SUM(R41:S56)/SUM(R38)</f>
        <v>0</v>
      </c>
      <c r="S57" s="99"/>
    </row>
    <row r="58" spans="1:19">
      <c r="A58" s="30" t="s">
        <v>30</v>
      </c>
      <c r="B58" s="94">
        <f>SUM(B38*B57)</f>
        <v>0</v>
      </c>
      <c r="C58" s="95"/>
      <c r="D58" s="94">
        <f t="shared" ref="D58" si="19">SUM(D38*D57)</f>
        <v>0</v>
      </c>
      <c r="E58" s="95"/>
      <c r="F58" s="94">
        <f t="shared" ref="F58" si="20">SUM(F38*F57)</f>
        <v>0</v>
      </c>
      <c r="G58" s="95"/>
      <c r="H58" s="94">
        <f t="shared" ref="H58" si="21">SUM(H38*H57)</f>
        <v>0</v>
      </c>
      <c r="I58" s="95"/>
      <c r="J58" s="94">
        <f t="shared" ref="J58" si="22">SUM(J38*J57)</f>
        <v>0</v>
      </c>
      <c r="K58" s="95"/>
      <c r="L58" s="94">
        <f t="shared" ref="L58" si="23">SUM(L38*L57)</f>
        <v>0</v>
      </c>
      <c r="M58" s="95"/>
      <c r="N58" s="94">
        <f t="shared" ref="N58" si="24">SUM(N38*N57)</f>
        <v>0</v>
      </c>
      <c r="O58" s="95"/>
      <c r="P58" s="94">
        <f t="shared" ref="P58" si="25">SUM(P38*P57)</f>
        <v>0</v>
      </c>
      <c r="Q58" s="95"/>
      <c r="R58" s="94">
        <f t="shared" ref="R58" si="26">SUM(R38*R57)</f>
        <v>0</v>
      </c>
      <c r="S58" s="95"/>
    </row>
    <row r="61" spans="1:19" ht="34.5" customHeight="1">
      <c r="A61" s="6"/>
      <c r="B61" s="10" t="s">
        <v>5</v>
      </c>
      <c r="C61" s="10" t="s">
        <v>6</v>
      </c>
      <c r="D61" s="10" t="s">
        <v>7</v>
      </c>
      <c r="E61" s="10" t="s">
        <v>8</v>
      </c>
      <c r="F61" s="10" t="s">
        <v>31</v>
      </c>
      <c r="G61" s="10" t="s">
        <v>10</v>
      </c>
      <c r="H61" s="10" t="s">
        <v>11</v>
      </c>
      <c r="I61" s="10" t="s">
        <v>12</v>
      </c>
      <c r="J61" s="10" t="s">
        <v>13</v>
      </c>
    </row>
    <row r="62" spans="1:19" ht="14.25" customHeight="1">
      <c r="A62" s="11" t="s">
        <v>32</v>
      </c>
      <c r="B62" s="90"/>
      <c r="C62" s="90"/>
      <c r="D62" s="90"/>
      <c r="E62" s="90"/>
      <c r="F62" s="90"/>
      <c r="G62" s="90"/>
      <c r="H62" s="90"/>
      <c r="I62" s="90"/>
      <c r="J62" s="90"/>
    </row>
    <row r="63" spans="1:19">
      <c r="A63" s="36" t="s">
        <v>33</v>
      </c>
      <c r="B63" s="90"/>
      <c r="C63" s="90"/>
      <c r="D63" s="90"/>
      <c r="E63" s="90"/>
      <c r="F63" s="90"/>
      <c r="G63" s="90"/>
      <c r="H63" s="90"/>
      <c r="I63" s="90"/>
      <c r="J63" s="90"/>
    </row>
    <row r="64" spans="1:19">
      <c r="A64" s="37" t="s">
        <v>34</v>
      </c>
      <c r="B64" s="90"/>
      <c r="C64" s="90"/>
      <c r="D64" s="90"/>
      <c r="E64" s="90"/>
      <c r="F64" s="90"/>
      <c r="G64" s="90"/>
      <c r="H64" s="90"/>
      <c r="I64" s="90"/>
      <c r="J64" s="90"/>
    </row>
    <row r="65" spans="1:10">
      <c r="A65" s="37" t="s">
        <v>35</v>
      </c>
      <c r="B65" s="90"/>
      <c r="C65" s="90"/>
      <c r="D65" s="90"/>
      <c r="E65" s="90"/>
      <c r="F65" s="90"/>
      <c r="G65" s="90"/>
      <c r="H65" s="90"/>
      <c r="I65" s="90"/>
      <c r="J65" s="90"/>
    </row>
    <row r="66" spans="1:10">
      <c r="A66" s="37" t="s">
        <v>36</v>
      </c>
      <c r="B66" s="90"/>
      <c r="C66" s="90"/>
      <c r="D66" s="90"/>
      <c r="E66" s="90"/>
      <c r="F66" s="90"/>
      <c r="G66" s="90"/>
      <c r="H66" s="90"/>
      <c r="I66" s="90"/>
      <c r="J66" s="90"/>
    </row>
    <row r="67" spans="1:10" ht="19.899999999999999" customHeight="1">
      <c r="A67" s="37" t="s">
        <v>37</v>
      </c>
      <c r="B67" s="90"/>
      <c r="C67" s="90"/>
      <c r="D67" s="90"/>
      <c r="E67" s="90"/>
      <c r="F67" s="90"/>
      <c r="G67" s="90"/>
      <c r="H67" s="90"/>
      <c r="I67" s="90"/>
      <c r="J67" s="90"/>
    </row>
    <row r="68" spans="1:10" ht="20.100000000000001" customHeight="1">
      <c r="A68" s="37" t="s">
        <v>38</v>
      </c>
      <c r="B68" s="90"/>
      <c r="C68" s="90"/>
      <c r="D68" s="90"/>
      <c r="E68" s="90"/>
      <c r="F68" s="90"/>
      <c r="G68" s="90"/>
      <c r="H68" s="90"/>
      <c r="I68" s="90"/>
      <c r="J68" s="90"/>
    </row>
    <row r="69" spans="1:10">
      <c r="A69" s="37" t="s">
        <v>39</v>
      </c>
      <c r="B69" s="90"/>
      <c r="C69" s="90"/>
      <c r="D69" s="90"/>
      <c r="E69" s="90"/>
      <c r="F69" s="90"/>
      <c r="G69" s="90"/>
      <c r="H69" s="90"/>
      <c r="I69" s="90"/>
      <c r="J69" s="90"/>
    </row>
    <row r="70" spans="1:10">
      <c r="A70" s="37" t="s">
        <v>40</v>
      </c>
      <c r="B70" s="90"/>
      <c r="C70" s="90"/>
      <c r="D70" s="90"/>
      <c r="E70" s="90"/>
      <c r="F70" s="90"/>
      <c r="G70" s="90"/>
      <c r="H70" s="90"/>
      <c r="I70" s="90"/>
      <c r="J70" s="90"/>
    </row>
    <row r="71" spans="1:10">
      <c r="A71" s="37" t="s">
        <v>41</v>
      </c>
      <c r="B71" s="90"/>
      <c r="C71" s="90"/>
      <c r="D71" s="90"/>
      <c r="E71" s="90"/>
      <c r="F71" s="90"/>
      <c r="G71" s="90"/>
      <c r="H71" s="90"/>
      <c r="I71" s="90"/>
      <c r="J71" s="90"/>
    </row>
    <row r="72" spans="1:10">
      <c r="A72" s="37" t="s">
        <v>42</v>
      </c>
      <c r="B72" s="90"/>
      <c r="C72" s="90"/>
      <c r="D72" s="90"/>
      <c r="E72" s="90"/>
      <c r="F72" s="90"/>
      <c r="G72" s="90"/>
      <c r="H72" s="90"/>
      <c r="I72" s="90"/>
      <c r="J72" s="90"/>
    </row>
    <row r="73" spans="1:10">
      <c r="A73" s="37" t="s">
        <v>43</v>
      </c>
      <c r="B73" s="90"/>
      <c r="C73" s="90"/>
      <c r="D73" s="90"/>
      <c r="E73" s="90"/>
      <c r="F73" s="90"/>
      <c r="G73" s="90"/>
      <c r="H73" s="90"/>
      <c r="I73" s="90"/>
      <c r="J73" s="90"/>
    </row>
    <row r="74" spans="1:10">
      <c r="A74" s="37" t="s">
        <v>44</v>
      </c>
      <c r="B74" s="90"/>
      <c r="C74" s="90"/>
      <c r="D74" s="90"/>
      <c r="E74" s="90"/>
      <c r="F74" s="90"/>
      <c r="G74" s="90"/>
      <c r="H74" s="90"/>
      <c r="I74" s="90"/>
      <c r="J74" s="90"/>
    </row>
    <row r="75" spans="1:10">
      <c r="A75" s="37" t="s">
        <v>45</v>
      </c>
      <c r="B75" s="90"/>
      <c r="C75" s="90"/>
      <c r="D75" s="90"/>
      <c r="E75" s="90"/>
      <c r="F75" s="90"/>
      <c r="G75" s="90"/>
      <c r="H75" s="90"/>
      <c r="I75" s="90"/>
      <c r="J75" s="90"/>
    </row>
    <row r="76" spans="1:10">
      <c r="A76" s="37" t="s">
        <v>46</v>
      </c>
      <c r="B76" s="90"/>
      <c r="C76" s="90"/>
      <c r="D76" s="90"/>
      <c r="E76" s="90"/>
      <c r="F76" s="90"/>
      <c r="G76" s="90"/>
      <c r="H76" s="90"/>
      <c r="I76" s="90"/>
      <c r="J76" s="90"/>
    </row>
    <row r="77" spans="1:10">
      <c r="A77" s="37" t="s">
        <v>47</v>
      </c>
      <c r="B77" s="90"/>
      <c r="C77" s="90"/>
      <c r="D77" s="90"/>
      <c r="E77" s="90"/>
      <c r="F77" s="90"/>
      <c r="G77" s="90"/>
      <c r="H77" s="90"/>
      <c r="I77" s="90"/>
      <c r="J77" s="90"/>
    </row>
    <row r="78" spans="1:10">
      <c r="A78" s="37" t="s">
        <v>48</v>
      </c>
      <c r="B78" s="90"/>
      <c r="C78" s="90"/>
      <c r="D78" s="90"/>
      <c r="E78" s="90"/>
      <c r="F78" s="90"/>
      <c r="G78" s="90"/>
      <c r="H78" s="90"/>
      <c r="I78" s="90"/>
      <c r="J78" s="90"/>
    </row>
    <row r="79" spans="1:10">
      <c r="A79" s="37" t="s">
        <v>49</v>
      </c>
      <c r="B79" s="90"/>
      <c r="C79" s="90"/>
      <c r="D79" s="90"/>
      <c r="E79" s="90"/>
      <c r="F79" s="90"/>
      <c r="G79" s="90"/>
      <c r="H79" s="90"/>
      <c r="I79" s="90"/>
      <c r="J79" s="90"/>
    </row>
    <row r="80" spans="1:10">
      <c r="A80" s="36" t="s">
        <v>50</v>
      </c>
      <c r="B80" s="90"/>
      <c r="C80" s="90"/>
      <c r="D80" s="90"/>
      <c r="E80" s="90"/>
      <c r="F80" s="90"/>
      <c r="G80" s="90"/>
      <c r="H80" s="90"/>
      <c r="I80" s="90"/>
      <c r="J80" s="90"/>
    </row>
    <row r="81" spans="1:10">
      <c r="A81" s="36" t="s">
        <v>51</v>
      </c>
      <c r="B81" s="90"/>
      <c r="C81" s="90"/>
      <c r="D81" s="90"/>
      <c r="E81" s="90"/>
      <c r="F81" s="90"/>
      <c r="G81" s="90"/>
      <c r="H81" s="90"/>
      <c r="I81" s="90"/>
      <c r="J81" s="90"/>
    </row>
    <row r="82" spans="1:10">
      <c r="A82" s="36" t="s">
        <v>52</v>
      </c>
      <c r="B82" s="90"/>
      <c r="C82" s="90"/>
      <c r="D82" s="90"/>
      <c r="E82" s="90"/>
      <c r="F82" s="90"/>
      <c r="G82" s="90"/>
      <c r="H82" s="90"/>
      <c r="I82" s="90"/>
      <c r="J82" s="90"/>
    </row>
    <row r="83" spans="1:10">
      <c r="A83" s="38" t="s">
        <v>53</v>
      </c>
      <c r="B83" s="90"/>
      <c r="C83" s="90"/>
      <c r="D83" s="90"/>
      <c r="E83" s="90"/>
      <c r="F83" s="90"/>
      <c r="G83" s="90"/>
      <c r="H83" s="90"/>
      <c r="I83" s="90"/>
      <c r="J83" s="90"/>
    </row>
    <row r="84" spans="1:10">
      <c r="A84" s="36" t="s">
        <v>54</v>
      </c>
      <c r="B84" s="90"/>
      <c r="C84" s="90"/>
      <c r="D84" s="90"/>
      <c r="E84" s="90"/>
      <c r="F84" s="90"/>
      <c r="G84" s="90"/>
      <c r="H84" s="90"/>
      <c r="I84" s="90"/>
      <c r="J84" s="90"/>
    </row>
    <row r="85" spans="1:10">
      <c r="A85" s="36" t="s">
        <v>55</v>
      </c>
      <c r="B85" s="90"/>
      <c r="C85" s="90"/>
      <c r="D85" s="90"/>
      <c r="E85" s="90"/>
      <c r="F85" s="90"/>
      <c r="G85" s="90"/>
      <c r="H85" s="90"/>
      <c r="I85" s="90"/>
      <c r="J85" s="90"/>
    </row>
    <row r="86" spans="1:10">
      <c r="A86" s="36" t="s">
        <v>56</v>
      </c>
      <c r="B86" s="90"/>
      <c r="C86" s="90"/>
      <c r="D86" s="90"/>
      <c r="E86" s="90"/>
      <c r="F86" s="90"/>
      <c r="G86" s="90"/>
      <c r="H86" s="90"/>
      <c r="I86" s="90"/>
      <c r="J86" s="90"/>
    </row>
    <row r="87" spans="1:10">
      <c r="A87" s="36" t="s">
        <v>57</v>
      </c>
      <c r="B87" s="90"/>
      <c r="C87" s="90"/>
      <c r="D87" s="90"/>
      <c r="E87" s="90"/>
      <c r="F87" s="90"/>
      <c r="G87" s="90"/>
      <c r="H87" s="90"/>
      <c r="I87" s="90"/>
      <c r="J87" s="90"/>
    </row>
    <row r="88" spans="1:10">
      <c r="A88" s="36" t="s">
        <v>58</v>
      </c>
      <c r="B88" s="90"/>
      <c r="C88" s="90"/>
      <c r="D88" s="90"/>
      <c r="E88" s="90"/>
      <c r="F88" s="90"/>
      <c r="G88" s="90"/>
      <c r="H88" s="90"/>
      <c r="I88" s="90"/>
      <c r="J88" s="90"/>
    </row>
    <row r="89" spans="1:10">
      <c r="A89" s="36" t="s">
        <v>59</v>
      </c>
      <c r="B89" s="90"/>
      <c r="C89" s="90"/>
      <c r="D89" s="90"/>
      <c r="E89" s="90"/>
      <c r="F89" s="90"/>
      <c r="G89" s="90"/>
      <c r="H89" s="90"/>
      <c r="I89" s="90"/>
      <c r="J89" s="90"/>
    </row>
    <row r="90" spans="1:10">
      <c r="A90" s="36" t="s">
        <v>60</v>
      </c>
      <c r="B90" s="90"/>
      <c r="C90" s="90"/>
      <c r="D90" s="90"/>
      <c r="E90" s="90"/>
      <c r="F90" s="90"/>
      <c r="G90" s="90"/>
      <c r="H90" s="90"/>
      <c r="I90" s="90"/>
      <c r="J90" s="90"/>
    </row>
    <row r="91" spans="1:10">
      <c r="A91" s="36" t="s">
        <v>61</v>
      </c>
      <c r="B91" s="90"/>
      <c r="C91" s="90"/>
      <c r="D91" s="90"/>
      <c r="E91" s="90"/>
      <c r="F91" s="90"/>
      <c r="G91" s="90"/>
      <c r="H91" s="90"/>
      <c r="I91" s="90"/>
      <c r="J91" s="90"/>
    </row>
    <row r="92" spans="1:10">
      <c r="A92" s="36" t="s">
        <v>62</v>
      </c>
      <c r="B92" s="90"/>
      <c r="C92" s="90"/>
      <c r="D92" s="90"/>
      <c r="E92" s="90"/>
      <c r="F92" s="90"/>
      <c r="G92" s="90"/>
      <c r="H92" s="90"/>
      <c r="I92" s="90"/>
      <c r="J92" s="90"/>
    </row>
    <row r="93" spans="1:10">
      <c r="A93" s="36" t="s">
        <v>63</v>
      </c>
      <c r="B93" s="90"/>
      <c r="C93" s="90"/>
      <c r="D93" s="90"/>
      <c r="E93" s="90"/>
      <c r="F93" s="90"/>
      <c r="G93" s="90"/>
      <c r="H93" s="90"/>
      <c r="I93" s="90"/>
      <c r="J93" s="90"/>
    </row>
    <row r="94" spans="1:10" ht="30">
      <c r="A94" s="39" t="s">
        <v>64</v>
      </c>
      <c r="B94" s="90"/>
      <c r="C94" s="90"/>
      <c r="D94" s="90"/>
      <c r="E94" s="90"/>
      <c r="F94" s="90"/>
      <c r="G94" s="90"/>
      <c r="H94" s="90"/>
      <c r="I94" s="90"/>
      <c r="J94" s="90"/>
    </row>
    <row r="95" spans="1:10" ht="30">
      <c r="A95" s="40" t="s">
        <v>65</v>
      </c>
      <c r="B95" s="90"/>
      <c r="C95" s="90"/>
      <c r="D95" s="90"/>
      <c r="E95" s="90"/>
      <c r="F95" s="90"/>
      <c r="G95" s="90"/>
      <c r="H95" s="90"/>
      <c r="I95" s="90"/>
      <c r="J95" s="90"/>
    </row>
    <row r="96" spans="1:10">
      <c r="A96" s="36" t="s">
        <v>66</v>
      </c>
      <c r="B96" s="90"/>
      <c r="C96" s="90"/>
      <c r="D96" s="90"/>
      <c r="E96" s="90"/>
      <c r="F96" s="90"/>
      <c r="G96" s="90"/>
      <c r="H96" s="90"/>
      <c r="I96" s="90"/>
      <c r="J96" s="90"/>
    </row>
    <row r="97" spans="1:10">
      <c r="A97" s="36" t="s">
        <v>67</v>
      </c>
      <c r="B97" s="90"/>
      <c r="C97" s="90"/>
      <c r="D97" s="90"/>
      <c r="E97" s="90"/>
      <c r="F97" s="90"/>
      <c r="G97" s="90"/>
      <c r="H97" s="90"/>
      <c r="I97" s="90"/>
      <c r="J97" s="90"/>
    </row>
    <row r="98" spans="1:10">
      <c r="A98" s="36" t="s">
        <v>68</v>
      </c>
      <c r="B98" s="90"/>
      <c r="C98" s="90"/>
      <c r="D98" s="90"/>
      <c r="E98" s="90"/>
      <c r="F98" s="90"/>
      <c r="G98" s="90"/>
      <c r="H98" s="90"/>
      <c r="I98" s="90"/>
      <c r="J98" s="90"/>
    </row>
    <row r="99" spans="1:10">
      <c r="A99" s="36" t="s">
        <v>69</v>
      </c>
      <c r="B99" s="90"/>
      <c r="C99" s="90"/>
      <c r="D99" s="90"/>
      <c r="E99" s="90"/>
      <c r="F99" s="90"/>
      <c r="G99" s="90"/>
      <c r="H99" s="90"/>
      <c r="I99" s="90"/>
      <c r="J99" s="90"/>
    </row>
    <row r="100" spans="1:10">
      <c r="A100" s="36" t="s">
        <v>70</v>
      </c>
      <c r="B100" s="90"/>
      <c r="C100" s="90"/>
      <c r="D100" s="90"/>
      <c r="E100" s="90"/>
      <c r="F100" s="90"/>
      <c r="G100" s="90"/>
      <c r="H100" s="90"/>
      <c r="I100" s="90"/>
      <c r="J100" s="90"/>
    </row>
    <row r="101" spans="1:10">
      <c r="A101" s="6"/>
      <c r="B101" s="90"/>
      <c r="C101" s="90"/>
      <c r="D101" s="90"/>
      <c r="E101" s="90"/>
      <c r="F101" s="90"/>
      <c r="G101" s="90"/>
      <c r="H101" s="90"/>
      <c r="I101" s="90"/>
      <c r="J101" s="90"/>
    </row>
    <row r="102" spans="1:10">
      <c r="A102" s="6"/>
      <c r="B102" s="90"/>
      <c r="C102" s="90"/>
      <c r="D102" s="90"/>
      <c r="E102" s="90"/>
      <c r="F102" s="90"/>
      <c r="G102" s="90"/>
      <c r="H102" s="90"/>
      <c r="I102" s="90"/>
      <c r="J102" s="90"/>
    </row>
    <row r="103" spans="1:10">
      <c r="A103" s="7" t="s">
        <v>71</v>
      </c>
      <c r="B103" s="70">
        <f>SUM(B63:B102)</f>
        <v>0</v>
      </c>
      <c r="C103" s="70">
        <f t="shared" ref="C103:J103" si="27">SUM(C63:C102)</f>
        <v>0</v>
      </c>
      <c r="D103" s="70">
        <f t="shared" si="27"/>
        <v>0</v>
      </c>
      <c r="E103" s="70">
        <f t="shared" si="27"/>
        <v>0</v>
      </c>
      <c r="F103" s="70">
        <f t="shared" si="27"/>
        <v>0</v>
      </c>
      <c r="G103" s="70">
        <f t="shared" si="27"/>
        <v>0</v>
      </c>
      <c r="H103" s="70">
        <f t="shared" si="27"/>
        <v>0</v>
      </c>
      <c r="I103" s="70">
        <f t="shared" si="27"/>
        <v>0</v>
      </c>
      <c r="J103" s="70">
        <f t="shared" si="27"/>
        <v>0</v>
      </c>
    </row>
    <row r="104" spans="1:10">
      <c r="A104" s="9" t="s">
        <v>72</v>
      </c>
      <c r="B104" s="71">
        <f>SUM(B103/12)</f>
        <v>0</v>
      </c>
      <c r="C104" s="71">
        <f t="shared" ref="C104:J104" si="28">SUM(C103/12)</f>
        <v>0</v>
      </c>
      <c r="D104" s="71">
        <f t="shared" si="28"/>
        <v>0</v>
      </c>
      <c r="E104" s="71">
        <f t="shared" si="28"/>
        <v>0</v>
      </c>
      <c r="F104" s="71">
        <f t="shared" si="28"/>
        <v>0</v>
      </c>
      <c r="G104" s="71">
        <f t="shared" si="28"/>
        <v>0</v>
      </c>
      <c r="H104" s="71">
        <f t="shared" si="28"/>
        <v>0</v>
      </c>
      <c r="I104" s="71">
        <f t="shared" si="28"/>
        <v>0</v>
      </c>
      <c r="J104" s="71">
        <f t="shared" si="28"/>
        <v>0</v>
      </c>
    </row>
    <row r="105" spans="1:10">
      <c r="A105" s="6"/>
      <c r="B105" s="6"/>
      <c r="C105" s="6"/>
      <c r="D105" s="6"/>
      <c r="E105" s="6"/>
      <c r="F105" s="6"/>
      <c r="G105" s="6"/>
      <c r="H105" s="6"/>
      <c r="I105" s="6"/>
      <c r="J105" s="6"/>
    </row>
    <row r="106" spans="1:10">
      <c r="A106" s="6"/>
      <c r="B106" s="6"/>
      <c r="C106" s="6"/>
      <c r="D106" s="6"/>
      <c r="E106" s="6"/>
      <c r="F106" s="6"/>
      <c r="G106" s="6"/>
      <c r="H106" s="6"/>
      <c r="I106" s="6"/>
      <c r="J106" s="6"/>
    </row>
    <row r="107" spans="1:10" ht="30.75">
      <c r="A107" s="72" t="s">
        <v>73</v>
      </c>
      <c r="B107" s="71">
        <f>SUM(B103+B104)</f>
        <v>0</v>
      </c>
      <c r="C107" s="71">
        <f t="shared" ref="C107:J107" si="29">SUM(C103+C104)</f>
        <v>0</v>
      </c>
      <c r="D107" s="71">
        <f t="shared" si="29"/>
        <v>0</v>
      </c>
      <c r="E107" s="71">
        <f t="shared" si="29"/>
        <v>0</v>
      </c>
      <c r="F107" s="71">
        <f t="shared" si="29"/>
        <v>0</v>
      </c>
      <c r="G107" s="71">
        <f t="shared" si="29"/>
        <v>0</v>
      </c>
      <c r="H107" s="71">
        <f t="shared" si="29"/>
        <v>0</v>
      </c>
      <c r="I107" s="71">
        <f t="shared" si="29"/>
        <v>0</v>
      </c>
      <c r="J107" s="71">
        <f t="shared" si="29"/>
        <v>0</v>
      </c>
    </row>
    <row r="111" spans="1:10">
      <c r="A111" s="32" t="s">
        <v>74</v>
      </c>
      <c r="B111" s="34" t="s">
        <v>75</v>
      </c>
      <c r="C111" s="104" t="s">
        <v>76</v>
      </c>
      <c r="D111" s="104"/>
      <c r="E111" s="104"/>
    </row>
    <row r="112" spans="1:10">
      <c r="A112" s="33" t="s">
        <v>77</v>
      </c>
      <c r="B112" s="89"/>
      <c r="C112" s="103"/>
      <c r="D112" s="103"/>
      <c r="E112" s="103"/>
    </row>
    <row r="113" spans="1:5">
      <c r="A113" s="33" t="s">
        <v>78</v>
      </c>
      <c r="B113" s="89"/>
      <c r="C113" s="103"/>
      <c r="D113" s="103"/>
      <c r="E113" s="103"/>
    </row>
    <row r="114" spans="1:5">
      <c r="A114" s="33" t="s">
        <v>79</v>
      </c>
      <c r="B114" s="89"/>
      <c r="C114" s="103"/>
      <c r="D114" s="103"/>
      <c r="E114" s="103"/>
    </row>
    <row r="115" spans="1:5">
      <c r="A115" s="33" t="s">
        <v>80</v>
      </c>
      <c r="B115" s="89"/>
      <c r="C115" s="103"/>
      <c r="D115" s="103"/>
      <c r="E115" s="103"/>
    </row>
    <row r="116" spans="1:5">
      <c r="A116" s="33" t="s">
        <v>81</v>
      </c>
      <c r="B116" s="89"/>
      <c r="C116" s="103"/>
      <c r="D116" s="103"/>
      <c r="E116" s="103"/>
    </row>
    <row r="117" spans="1:5">
      <c r="A117" s="33" t="s">
        <v>82</v>
      </c>
      <c r="B117" s="89"/>
      <c r="C117" s="103"/>
      <c r="D117" s="103"/>
      <c r="E117" s="103"/>
    </row>
    <row r="118" spans="1:5">
      <c r="A118" s="33" t="s">
        <v>83</v>
      </c>
      <c r="B118" s="89"/>
      <c r="C118" s="103"/>
      <c r="D118" s="103"/>
      <c r="E118" s="103"/>
    </row>
    <row r="119" spans="1:5">
      <c r="A119" s="2" t="s">
        <v>84</v>
      </c>
    </row>
    <row r="120" spans="1:5">
      <c r="A120" s="2" t="s">
        <v>85</v>
      </c>
    </row>
    <row r="125" spans="1:5">
      <c r="A125" s="31"/>
    </row>
  </sheetData>
  <sheetProtection sheet="1" objects="1" scenarios="1"/>
  <mergeCells count="441">
    <mergeCell ref="R54:S54"/>
    <mergeCell ref="R53:S53"/>
    <mergeCell ref="R55:S55"/>
    <mergeCell ref="N53:O53"/>
    <mergeCell ref="N52:O52"/>
    <mergeCell ref="N54:O54"/>
    <mergeCell ref="N55:O55"/>
    <mergeCell ref="P52:Q52"/>
    <mergeCell ref="P51:Q51"/>
    <mergeCell ref="P53:Q53"/>
    <mergeCell ref="P54:Q54"/>
    <mergeCell ref="P55:Q55"/>
    <mergeCell ref="J53:K53"/>
    <mergeCell ref="J54:K54"/>
    <mergeCell ref="J55:K55"/>
    <mergeCell ref="L49:M49"/>
    <mergeCell ref="L50:M50"/>
    <mergeCell ref="L51:M51"/>
    <mergeCell ref="L52:M52"/>
    <mergeCell ref="L53:M53"/>
    <mergeCell ref="L54:M54"/>
    <mergeCell ref="L55:M55"/>
    <mergeCell ref="J48:K48"/>
    <mergeCell ref="L48:M48"/>
    <mergeCell ref="N48:O48"/>
    <mergeCell ref="P48:Q48"/>
    <mergeCell ref="R48:S48"/>
    <mergeCell ref="J49:K49"/>
    <mergeCell ref="J50:K50"/>
    <mergeCell ref="J51:K51"/>
    <mergeCell ref="J52:K52"/>
    <mergeCell ref="N49:O49"/>
    <mergeCell ref="N50:O50"/>
    <mergeCell ref="P49:Q49"/>
    <mergeCell ref="R49:S49"/>
    <mergeCell ref="R50:S50"/>
    <mergeCell ref="P50:Q50"/>
    <mergeCell ref="N51:O51"/>
    <mergeCell ref="R51:S51"/>
    <mergeCell ref="R52:S52"/>
    <mergeCell ref="F48:G48"/>
    <mergeCell ref="F55:G55"/>
    <mergeCell ref="F54:G54"/>
    <mergeCell ref="F53:G53"/>
    <mergeCell ref="F52:G52"/>
    <mergeCell ref="F51:G51"/>
    <mergeCell ref="F50:G50"/>
    <mergeCell ref="F49:G49"/>
    <mergeCell ref="H48:I48"/>
    <mergeCell ref="H49:I49"/>
    <mergeCell ref="H50:I50"/>
    <mergeCell ref="H51:I51"/>
    <mergeCell ref="H52:I52"/>
    <mergeCell ref="H53:I53"/>
    <mergeCell ref="H54:I54"/>
    <mergeCell ref="H55:I55"/>
    <mergeCell ref="B54:C54"/>
    <mergeCell ref="B55:C55"/>
    <mergeCell ref="D48:E48"/>
    <mergeCell ref="D49:E49"/>
    <mergeCell ref="D50:E50"/>
    <mergeCell ref="D51:E51"/>
    <mergeCell ref="D52:E52"/>
    <mergeCell ref="D53:E53"/>
    <mergeCell ref="D54:E54"/>
    <mergeCell ref="D55:E55"/>
    <mergeCell ref="P38:Q38"/>
    <mergeCell ref="R38:S38"/>
    <mergeCell ref="J39:K39"/>
    <mergeCell ref="J9:K9"/>
    <mergeCell ref="J11:K11"/>
    <mergeCell ref="J12:K12"/>
    <mergeCell ref="J13:K13"/>
    <mergeCell ref="B10:S10"/>
    <mergeCell ref="L12:M12"/>
    <mergeCell ref="N12:O12"/>
    <mergeCell ref="P12:Q12"/>
    <mergeCell ref="R12:S12"/>
    <mergeCell ref="L13:M13"/>
    <mergeCell ref="N13:O13"/>
    <mergeCell ref="P13:Q13"/>
    <mergeCell ref="R13:S13"/>
    <mergeCell ref="N39:O39"/>
    <mergeCell ref="P39:Q39"/>
    <mergeCell ref="R39:S39"/>
    <mergeCell ref="L37:M37"/>
    <mergeCell ref="L38:M38"/>
    <mergeCell ref="L39:M39"/>
    <mergeCell ref="N37:O37"/>
    <mergeCell ref="P37:Q37"/>
    <mergeCell ref="R37:S37"/>
    <mergeCell ref="N38:O38"/>
    <mergeCell ref="N11:O11"/>
    <mergeCell ref="P11:Q11"/>
    <mergeCell ref="R11:S11"/>
    <mergeCell ref="D12:E12"/>
    <mergeCell ref="D13:E13"/>
    <mergeCell ref="F12:G12"/>
    <mergeCell ref="F13:G13"/>
    <mergeCell ref="J36:K36"/>
    <mergeCell ref="J37:K37"/>
    <mergeCell ref="N36:O36"/>
    <mergeCell ref="P36:Q36"/>
    <mergeCell ref="R36:S36"/>
    <mergeCell ref="L19:M19"/>
    <mergeCell ref="L20:M20"/>
    <mergeCell ref="L21:M21"/>
    <mergeCell ref="L22:M22"/>
    <mergeCell ref="L31:M31"/>
    <mergeCell ref="L14:M14"/>
    <mergeCell ref="L15:M15"/>
    <mergeCell ref="L16:M16"/>
    <mergeCell ref="L17:M17"/>
    <mergeCell ref="L18:M18"/>
    <mergeCell ref="B11:C11"/>
    <mergeCell ref="D11:E11"/>
    <mergeCell ref="F11:G11"/>
    <mergeCell ref="H11:I11"/>
    <mergeCell ref="B12:C12"/>
    <mergeCell ref="B13:C13"/>
    <mergeCell ref="H12:I12"/>
    <mergeCell ref="H13:I13"/>
    <mergeCell ref="L11:M11"/>
    <mergeCell ref="B37:C37"/>
    <mergeCell ref="D37:E37"/>
    <mergeCell ref="F37:G37"/>
    <mergeCell ref="H37:I37"/>
    <mergeCell ref="B36:C36"/>
    <mergeCell ref="D36:E36"/>
    <mergeCell ref="F36:G36"/>
    <mergeCell ref="H36:I36"/>
    <mergeCell ref="L36:M36"/>
    <mergeCell ref="P9:Q9"/>
    <mergeCell ref="R9:S9"/>
    <mergeCell ref="A8:A9"/>
    <mergeCell ref="C8:D8"/>
    <mergeCell ref="E8:F8"/>
    <mergeCell ref="G8:H8"/>
    <mergeCell ref="I8:J8"/>
    <mergeCell ref="K8:L8"/>
    <mergeCell ref="M8:N8"/>
    <mergeCell ref="O8:P8"/>
    <mergeCell ref="Q8:R8"/>
    <mergeCell ref="B9:C9"/>
    <mergeCell ref="D9:E9"/>
    <mergeCell ref="F9:G9"/>
    <mergeCell ref="H9:I9"/>
    <mergeCell ref="L9:M9"/>
    <mergeCell ref="N9:O9"/>
    <mergeCell ref="P31:Q31"/>
    <mergeCell ref="P14:Q14"/>
    <mergeCell ref="P15:Q15"/>
    <mergeCell ref="P16:Q16"/>
    <mergeCell ref="P17:Q17"/>
    <mergeCell ref="P18:Q18"/>
    <mergeCell ref="N19:O19"/>
    <mergeCell ref="N20:O20"/>
    <mergeCell ref="N21:O21"/>
    <mergeCell ref="N22:O22"/>
    <mergeCell ref="N31:O31"/>
    <mergeCell ref="N14:O14"/>
    <mergeCell ref="N15:O15"/>
    <mergeCell ref="N16:O16"/>
    <mergeCell ref="N17:O17"/>
    <mergeCell ref="N18:O18"/>
    <mergeCell ref="N30:O30"/>
    <mergeCell ref="N28:O28"/>
    <mergeCell ref="N29:O29"/>
    <mergeCell ref="N23:O23"/>
    <mergeCell ref="N24:O24"/>
    <mergeCell ref="N25:O25"/>
    <mergeCell ref="N26:O26"/>
    <mergeCell ref="N27:O27"/>
    <mergeCell ref="R19:S19"/>
    <mergeCell ref="R20:S20"/>
    <mergeCell ref="R21:S21"/>
    <mergeCell ref="R22:S22"/>
    <mergeCell ref="R31:S31"/>
    <mergeCell ref="R14:S14"/>
    <mergeCell ref="R15:S15"/>
    <mergeCell ref="R16:S16"/>
    <mergeCell ref="R17:S17"/>
    <mergeCell ref="R18:S18"/>
    <mergeCell ref="R45:S45"/>
    <mergeCell ref="P42:Q42"/>
    <mergeCell ref="R42:S42"/>
    <mergeCell ref="N43:O43"/>
    <mergeCell ref="P43:Q43"/>
    <mergeCell ref="R43:S43"/>
    <mergeCell ref="P40:Q40"/>
    <mergeCell ref="R40:S40"/>
    <mergeCell ref="N41:O41"/>
    <mergeCell ref="P41:Q41"/>
    <mergeCell ref="R41:S41"/>
    <mergeCell ref="N40:O40"/>
    <mergeCell ref="N42:O42"/>
    <mergeCell ref="N44:O44"/>
    <mergeCell ref="R56:S56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31:C31"/>
    <mergeCell ref="D14:E14"/>
    <mergeCell ref="F14:G14"/>
    <mergeCell ref="H14:I14"/>
    <mergeCell ref="J14:K14"/>
    <mergeCell ref="P46:Q46"/>
    <mergeCell ref="R46:S46"/>
    <mergeCell ref="N47:O47"/>
    <mergeCell ref="P47:Q47"/>
    <mergeCell ref="R47:S47"/>
    <mergeCell ref="P44:Q44"/>
    <mergeCell ref="R44:S44"/>
    <mergeCell ref="N45:O45"/>
    <mergeCell ref="P45:Q45"/>
    <mergeCell ref="D15:E15"/>
    <mergeCell ref="F15:G15"/>
    <mergeCell ref="H15:I15"/>
    <mergeCell ref="J15:K15"/>
    <mergeCell ref="D16:E16"/>
    <mergeCell ref="F16:G16"/>
    <mergeCell ref="H16:I16"/>
    <mergeCell ref="J16:K16"/>
    <mergeCell ref="P56:Q56"/>
    <mergeCell ref="L45:M45"/>
    <mergeCell ref="L46:M46"/>
    <mergeCell ref="L47:M47"/>
    <mergeCell ref="L56:M56"/>
    <mergeCell ref="N46:O46"/>
    <mergeCell ref="N56:O56"/>
    <mergeCell ref="L40:M40"/>
    <mergeCell ref="L41:M41"/>
    <mergeCell ref="L42:M42"/>
    <mergeCell ref="L43:M43"/>
    <mergeCell ref="L44:M44"/>
    <mergeCell ref="P19:Q19"/>
    <mergeCell ref="P20:Q20"/>
    <mergeCell ref="P21:Q21"/>
    <mergeCell ref="P22:Q22"/>
    <mergeCell ref="D19:E19"/>
    <mergeCell ref="F19:G19"/>
    <mergeCell ref="H19:I19"/>
    <mergeCell ref="J19:K19"/>
    <mergeCell ref="D20:E20"/>
    <mergeCell ref="F20:G20"/>
    <mergeCell ref="H20:I20"/>
    <mergeCell ref="J20:K20"/>
    <mergeCell ref="D17:E17"/>
    <mergeCell ref="F17:G17"/>
    <mergeCell ref="H17:I17"/>
    <mergeCell ref="J17:K17"/>
    <mergeCell ref="D18:E18"/>
    <mergeCell ref="F18:G18"/>
    <mergeCell ref="H18:I18"/>
    <mergeCell ref="J18:K18"/>
    <mergeCell ref="D31:E31"/>
    <mergeCell ref="F31:G31"/>
    <mergeCell ref="H31:I31"/>
    <mergeCell ref="J31:K31"/>
    <mergeCell ref="B40:C40"/>
    <mergeCell ref="H40:I40"/>
    <mergeCell ref="J40:K40"/>
    <mergeCell ref="D21:E21"/>
    <mergeCell ref="F21:G21"/>
    <mergeCell ref="H21:I21"/>
    <mergeCell ref="J21:K21"/>
    <mergeCell ref="D22:E22"/>
    <mergeCell ref="F22:G22"/>
    <mergeCell ref="H22:I22"/>
    <mergeCell ref="J22:K22"/>
    <mergeCell ref="B39:C39"/>
    <mergeCell ref="D39:E39"/>
    <mergeCell ref="F39:G39"/>
    <mergeCell ref="H39:I39"/>
    <mergeCell ref="B38:C38"/>
    <mergeCell ref="D38:E38"/>
    <mergeCell ref="F38:G38"/>
    <mergeCell ref="H38:I38"/>
    <mergeCell ref="J38:K38"/>
    <mergeCell ref="D40:E40"/>
    <mergeCell ref="F40:G40"/>
    <mergeCell ref="D41:E41"/>
    <mergeCell ref="F41:G41"/>
    <mergeCell ref="D43:E43"/>
    <mergeCell ref="F43:G43"/>
    <mergeCell ref="D45:E45"/>
    <mergeCell ref="F45:G45"/>
    <mergeCell ref="D47:E47"/>
    <mergeCell ref="F47:G47"/>
    <mergeCell ref="F44:G44"/>
    <mergeCell ref="H41:I41"/>
    <mergeCell ref="J41:K41"/>
    <mergeCell ref="D42:E42"/>
    <mergeCell ref="F42:G42"/>
    <mergeCell ref="H42:I42"/>
    <mergeCell ref="J42:K42"/>
    <mergeCell ref="B46:C46"/>
    <mergeCell ref="B47:C47"/>
    <mergeCell ref="B56:C56"/>
    <mergeCell ref="B41:C41"/>
    <mergeCell ref="B42:C42"/>
    <mergeCell ref="B43:C43"/>
    <mergeCell ref="B44:C44"/>
    <mergeCell ref="B45:C45"/>
    <mergeCell ref="J56:K56"/>
    <mergeCell ref="H45:I45"/>
    <mergeCell ref="J45:K45"/>
    <mergeCell ref="D46:E46"/>
    <mergeCell ref="F46:G46"/>
    <mergeCell ref="H46:I46"/>
    <mergeCell ref="J46:K46"/>
    <mergeCell ref="H43:I43"/>
    <mergeCell ref="J43:K43"/>
    <mergeCell ref="D44:E44"/>
    <mergeCell ref="J44:K44"/>
    <mergeCell ref="C116:E116"/>
    <mergeCell ref="C117:E117"/>
    <mergeCell ref="C118:E118"/>
    <mergeCell ref="C111:E111"/>
    <mergeCell ref="C112:E112"/>
    <mergeCell ref="C113:E113"/>
    <mergeCell ref="C114:E114"/>
    <mergeCell ref="C115:E115"/>
    <mergeCell ref="H47:I47"/>
    <mergeCell ref="B58:C58"/>
    <mergeCell ref="D58:E58"/>
    <mergeCell ref="F58:G58"/>
    <mergeCell ref="H58:I58"/>
    <mergeCell ref="D56:E56"/>
    <mergeCell ref="F56:G56"/>
    <mergeCell ref="H56:I56"/>
    <mergeCell ref="J58:K58"/>
    <mergeCell ref="B48:C48"/>
    <mergeCell ref="B49:C49"/>
    <mergeCell ref="B50:C50"/>
    <mergeCell ref="B51:C51"/>
    <mergeCell ref="B52:C52"/>
    <mergeCell ref="B53:C5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L58:M58"/>
    <mergeCell ref="N58:O58"/>
    <mergeCell ref="P58:Q58"/>
    <mergeCell ref="R58:S58"/>
    <mergeCell ref="J33:K33"/>
    <mergeCell ref="B33:C33"/>
    <mergeCell ref="D33:E33"/>
    <mergeCell ref="F33:G33"/>
    <mergeCell ref="H33:I33"/>
    <mergeCell ref="L33:M33"/>
    <mergeCell ref="N33:O33"/>
    <mergeCell ref="P33:Q33"/>
    <mergeCell ref="R33:S33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J47:K47"/>
    <mergeCell ref="H44:I44"/>
    <mergeCell ref="B24:C24"/>
    <mergeCell ref="B23:C23"/>
    <mergeCell ref="B25:C25"/>
    <mergeCell ref="B26:C26"/>
    <mergeCell ref="B27:C27"/>
    <mergeCell ref="B28:C28"/>
    <mergeCell ref="B29:C29"/>
    <mergeCell ref="B30:C30"/>
    <mergeCell ref="D23:E23"/>
    <mergeCell ref="D24:E24"/>
    <mergeCell ref="D25:E25"/>
    <mergeCell ref="D26:E26"/>
    <mergeCell ref="D27:E27"/>
    <mergeCell ref="D28:E28"/>
    <mergeCell ref="D29:E29"/>
    <mergeCell ref="D30:E30"/>
    <mergeCell ref="F23:G23"/>
    <mergeCell ref="F24:G24"/>
    <mergeCell ref="F25:G25"/>
    <mergeCell ref="F26:G26"/>
    <mergeCell ref="F27:G27"/>
    <mergeCell ref="F28:G28"/>
    <mergeCell ref="F29:G29"/>
    <mergeCell ref="F30:G30"/>
    <mergeCell ref="H23:I23"/>
    <mergeCell ref="H24:I24"/>
    <mergeCell ref="H25:I25"/>
    <mergeCell ref="H26:I26"/>
    <mergeCell ref="H27:I27"/>
    <mergeCell ref="H28:I28"/>
    <mergeCell ref="H29:I29"/>
    <mergeCell ref="H30:I30"/>
    <mergeCell ref="J23:K23"/>
    <mergeCell ref="J24:K24"/>
    <mergeCell ref="J25:K25"/>
    <mergeCell ref="J26:K26"/>
    <mergeCell ref="J27:K27"/>
    <mergeCell ref="J28:K28"/>
    <mergeCell ref="J29:K29"/>
    <mergeCell ref="J30:K30"/>
    <mergeCell ref="L23:M23"/>
    <mergeCell ref="L24:M24"/>
    <mergeCell ref="L25:M25"/>
    <mergeCell ref="L26:M26"/>
    <mergeCell ref="L27:M27"/>
    <mergeCell ref="L28:M28"/>
    <mergeCell ref="L29:M29"/>
    <mergeCell ref="L30:M30"/>
    <mergeCell ref="P23:Q23"/>
    <mergeCell ref="P24:Q24"/>
    <mergeCell ref="P26:Q26"/>
    <mergeCell ref="P25:Q25"/>
    <mergeCell ref="P27:Q27"/>
    <mergeCell ref="P29:Q29"/>
    <mergeCell ref="P28:Q28"/>
    <mergeCell ref="P30:Q30"/>
    <mergeCell ref="R23:S23"/>
    <mergeCell ref="R24:S24"/>
    <mergeCell ref="R26:S26"/>
    <mergeCell ref="R25:S25"/>
    <mergeCell ref="R27:S27"/>
    <mergeCell ref="R28:S28"/>
    <mergeCell ref="R29:S29"/>
    <mergeCell ref="R30:S30"/>
  </mergeCells>
  <pageMargins left="0.23333300000000001" right="0.23263900000000001" top="0.31944400000000001" bottom="0.29583300000000001" header="0.25" footer="0.25"/>
  <pageSetup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40B94-C13F-4784-9CBC-2821DEC7DCC8}">
  <sheetPr>
    <pageSetUpPr fitToPage="1"/>
  </sheetPr>
  <dimension ref="A2:V91"/>
  <sheetViews>
    <sheetView topLeftCell="A66" zoomScale="51" zoomScaleNormal="51" workbookViewId="0">
      <selection activeCell="B27" sqref="B27"/>
    </sheetView>
  </sheetViews>
  <sheetFormatPr defaultColWidth="9.140625" defaultRowHeight="15.75"/>
  <cols>
    <col min="1" max="1" width="55" style="1" customWidth="1"/>
    <col min="2" max="16384" width="9.140625" style="1"/>
  </cols>
  <sheetData>
    <row r="2" spans="1:22" ht="23.25">
      <c r="A2" s="68" t="s">
        <v>0</v>
      </c>
    </row>
    <row r="3" spans="1:22" ht="91.5" customHeight="1">
      <c r="A3" s="150" t="s">
        <v>86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</row>
    <row r="4" spans="1:22" ht="15.75" customHeight="1">
      <c r="A4" s="6"/>
      <c r="B4" s="145" t="s">
        <v>5</v>
      </c>
      <c r="C4" s="145"/>
      <c r="D4" s="145" t="s">
        <v>6</v>
      </c>
      <c r="E4" s="145"/>
      <c r="F4" s="145" t="s">
        <v>7</v>
      </c>
      <c r="G4" s="145"/>
      <c r="H4" s="145" t="s">
        <v>8</v>
      </c>
      <c r="I4" s="145"/>
      <c r="J4" s="151" t="s">
        <v>87</v>
      </c>
      <c r="K4" s="151"/>
      <c r="L4" s="145" t="s">
        <v>10</v>
      </c>
      <c r="M4" s="145"/>
      <c r="N4" s="145" t="s">
        <v>11</v>
      </c>
      <c r="O4" s="145"/>
      <c r="P4" s="145" t="s">
        <v>12</v>
      </c>
      <c r="Q4" s="145"/>
      <c r="R4" s="145" t="s">
        <v>13</v>
      </c>
      <c r="S4" s="145"/>
    </row>
    <row r="5" spans="1:22" ht="60" customHeight="1">
      <c r="A5" s="13" t="s">
        <v>88</v>
      </c>
      <c r="B5" s="14" t="s">
        <v>89</v>
      </c>
      <c r="C5" s="9" t="s">
        <v>90</v>
      </c>
      <c r="D5" s="14" t="s">
        <v>89</v>
      </c>
      <c r="E5" s="9" t="s">
        <v>90</v>
      </c>
      <c r="F5" s="14" t="s">
        <v>89</v>
      </c>
      <c r="G5" s="9" t="s">
        <v>90</v>
      </c>
      <c r="H5" s="14" t="s">
        <v>89</v>
      </c>
      <c r="I5" s="9" t="s">
        <v>90</v>
      </c>
      <c r="J5" s="14" t="s">
        <v>89</v>
      </c>
      <c r="K5" s="9" t="s">
        <v>90</v>
      </c>
      <c r="L5" s="14" t="s">
        <v>89</v>
      </c>
      <c r="M5" s="9" t="s">
        <v>90</v>
      </c>
      <c r="N5" s="14" t="s">
        <v>89</v>
      </c>
      <c r="O5" s="9" t="s">
        <v>90</v>
      </c>
      <c r="P5" s="14" t="s">
        <v>89</v>
      </c>
      <c r="Q5" s="9" t="s">
        <v>90</v>
      </c>
      <c r="R5" s="14" t="s">
        <v>89</v>
      </c>
      <c r="S5" s="9" t="s">
        <v>90</v>
      </c>
    </row>
    <row r="6" spans="1:22">
      <c r="A6" s="7" t="s">
        <v>91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</row>
    <row r="7" spans="1:22">
      <c r="A7" s="7" t="s">
        <v>92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V7" s="14"/>
    </row>
    <row r="8" spans="1:22">
      <c r="A8" s="7" t="s">
        <v>93</v>
      </c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</row>
    <row r="9" spans="1:22">
      <c r="A9" s="7" t="s">
        <v>94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</row>
    <row r="10" spans="1:22">
      <c r="A10" s="7" t="s">
        <v>95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</row>
    <row r="11" spans="1:22">
      <c r="A11" s="7" t="s">
        <v>96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</row>
    <row r="12" spans="1:22">
      <c r="A12" s="7" t="s">
        <v>97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</row>
    <row r="13" spans="1:22">
      <c r="A13" s="7" t="s">
        <v>98</v>
      </c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</row>
    <row r="14" spans="1:22">
      <c r="A14" s="7" t="s">
        <v>99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</row>
    <row r="15" spans="1:22">
      <c r="A15" s="59" t="s">
        <v>100</v>
      </c>
      <c r="B15" s="61">
        <f>SUM(B6:B14)</f>
        <v>0</v>
      </c>
      <c r="C15" s="62"/>
      <c r="D15" s="61">
        <f>SUM(D6:D14)</f>
        <v>0</v>
      </c>
      <c r="E15" s="62"/>
      <c r="F15" s="61">
        <f>SUM(F6:F14)</f>
        <v>0</v>
      </c>
      <c r="G15" s="62"/>
      <c r="H15" s="61">
        <f>SUM(H6:H14)</f>
        <v>0</v>
      </c>
      <c r="I15" s="62"/>
      <c r="J15" s="61">
        <f>SUM(J6:J14)</f>
        <v>0</v>
      </c>
      <c r="K15" s="62"/>
      <c r="L15" s="61">
        <f>SUM(L6:L14)</f>
        <v>0</v>
      </c>
      <c r="M15" s="62"/>
      <c r="N15" s="61">
        <f>SUM(N6:N14)</f>
        <v>0</v>
      </c>
      <c r="O15" s="62"/>
      <c r="P15" s="61">
        <f>SUM(P6:P14)</f>
        <v>0</v>
      </c>
      <c r="Q15" s="62"/>
      <c r="R15" s="61">
        <f>SUM(R6:R14)</f>
        <v>0</v>
      </c>
      <c r="S15" s="62"/>
    </row>
    <row r="16" spans="1:22">
      <c r="A16" s="60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</row>
    <row r="17" spans="1:19">
      <c r="A17" s="18" t="s">
        <v>101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</row>
    <row r="18" spans="1:19">
      <c r="A18" s="19" t="s">
        <v>102</v>
      </c>
      <c r="B18" s="75">
        <v>0</v>
      </c>
      <c r="C18" s="76"/>
      <c r="D18" s="75">
        <v>0</v>
      </c>
      <c r="E18" s="76"/>
      <c r="F18" s="75">
        <v>0</v>
      </c>
      <c r="G18" s="76"/>
      <c r="H18" s="75">
        <v>0</v>
      </c>
      <c r="I18" s="76"/>
      <c r="J18" s="75">
        <v>0</v>
      </c>
      <c r="K18" s="76"/>
      <c r="L18" s="75">
        <v>0</v>
      </c>
      <c r="M18" s="76"/>
      <c r="N18" s="75">
        <v>0</v>
      </c>
      <c r="O18" s="76"/>
      <c r="P18" s="75">
        <v>0</v>
      </c>
      <c r="Q18" s="76"/>
      <c r="R18" s="75">
        <v>0</v>
      </c>
      <c r="S18" s="76"/>
    </row>
    <row r="19" spans="1:19">
      <c r="A19" s="21" t="s">
        <v>103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</row>
    <row r="20" spans="1:19">
      <c r="A20" s="22" t="s">
        <v>104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</row>
    <row r="21" spans="1:19">
      <c r="A21" s="22" t="s">
        <v>105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</row>
    <row r="22" spans="1:19">
      <c r="A22" s="22" t="s">
        <v>106</v>
      </c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</row>
    <row r="23" spans="1:19">
      <c r="A23" s="22" t="s">
        <v>107</v>
      </c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</row>
    <row r="24" spans="1:19">
      <c r="A24" s="22" t="s">
        <v>108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</row>
    <row r="25" spans="1:19">
      <c r="A25" s="55" t="s">
        <v>109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</row>
    <row r="26" spans="1:19">
      <c r="A26" s="56"/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</row>
    <row r="27" spans="1:19">
      <c r="A27" s="57" t="s">
        <v>110</v>
      </c>
      <c r="B27" s="79"/>
      <c r="C27" s="80"/>
      <c r="D27" s="79">
        <v>0</v>
      </c>
      <c r="E27" s="80"/>
      <c r="F27" s="79">
        <v>0</v>
      </c>
      <c r="G27" s="80"/>
      <c r="H27" s="79">
        <v>0</v>
      </c>
      <c r="I27" s="80"/>
      <c r="J27" s="79">
        <v>0</v>
      </c>
      <c r="K27" s="80"/>
      <c r="L27" s="79">
        <v>0</v>
      </c>
      <c r="M27" s="80"/>
      <c r="N27" s="79">
        <v>0</v>
      </c>
      <c r="O27" s="80"/>
      <c r="P27" s="79">
        <v>0</v>
      </c>
      <c r="Q27" s="80"/>
      <c r="R27" s="79">
        <v>0</v>
      </c>
      <c r="S27" s="80"/>
    </row>
    <row r="28" spans="1:19">
      <c r="A28" s="58">
        <v>1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</row>
    <row r="29" spans="1:19">
      <c r="A29" s="15">
        <v>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</row>
    <row r="30" spans="1:19">
      <c r="A30" s="53"/>
      <c r="B30" s="81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</row>
    <row r="31" spans="1:19">
      <c r="A31" s="54" t="s">
        <v>111</v>
      </c>
      <c r="B31" s="82">
        <f>SUM(B18,B27)</f>
        <v>0</v>
      </c>
      <c r="C31" s="83"/>
      <c r="D31" s="84">
        <f>SUM(D18,D27)</f>
        <v>0</v>
      </c>
      <c r="E31" s="83"/>
      <c r="F31" s="84">
        <f>SUM(F18,F27)</f>
        <v>0</v>
      </c>
      <c r="G31" s="83"/>
      <c r="H31" s="85">
        <f>SUM(H18,H27)</f>
        <v>0</v>
      </c>
      <c r="I31" s="86">
        <v>0</v>
      </c>
      <c r="J31" s="87">
        <f>SUM(J18,J27)</f>
        <v>0</v>
      </c>
      <c r="K31" s="86"/>
      <c r="L31" s="85">
        <f>SUM(L18,L27)</f>
        <v>0</v>
      </c>
      <c r="M31" s="83"/>
      <c r="N31" s="84">
        <f>SUM(N18,N27)</f>
        <v>0</v>
      </c>
      <c r="O31" s="83"/>
      <c r="P31" s="84">
        <f>SUM(P18,P27)</f>
        <v>0</v>
      </c>
      <c r="Q31" s="83"/>
      <c r="R31" s="85">
        <f>SUM(R18,R27)</f>
        <v>0</v>
      </c>
      <c r="S31" s="63"/>
    </row>
    <row r="34" spans="1:19" ht="15.75" customHeight="1">
      <c r="B34" s="145" t="s">
        <v>5</v>
      </c>
      <c r="C34" s="145"/>
      <c r="D34" s="145" t="s">
        <v>6</v>
      </c>
      <c r="E34" s="145"/>
      <c r="F34" s="145" t="s">
        <v>7</v>
      </c>
      <c r="G34" s="145"/>
      <c r="H34" s="145" t="s">
        <v>8</v>
      </c>
      <c r="I34" s="145"/>
      <c r="J34" s="152" t="s">
        <v>87</v>
      </c>
      <c r="K34" s="152"/>
      <c r="L34" s="145" t="s">
        <v>10</v>
      </c>
      <c r="M34" s="145"/>
      <c r="N34" s="145" t="s">
        <v>11</v>
      </c>
      <c r="O34" s="145"/>
      <c r="P34" s="145" t="s">
        <v>12</v>
      </c>
      <c r="Q34" s="145"/>
      <c r="R34" s="145" t="s">
        <v>13</v>
      </c>
      <c r="S34" s="145"/>
    </row>
    <row r="35" spans="1:19" ht="60" customHeight="1">
      <c r="A35" s="13" t="s">
        <v>112</v>
      </c>
      <c r="B35" s="14" t="s">
        <v>89</v>
      </c>
      <c r="C35" s="9" t="s">
        <v>90</v>
      </c>
      <c r="D35" s="14" t="s">
        <v>89</v>
      </c>
      <c r="E35" s="9" t="s">
        <v>90</v>
      </c>
      <c r="F35" s="14" t="s">
        <v>89</v>
      </c>
      <c r="G35" s="9" t="s">
        <v>90</v>
      </c>
      <c r="H35" s="14" t="s">
        <v>89</v>
      </c>
      <c r="I35" s="9" t="s">
        <v>90</v>
      </c>
      <c r="J35" s="14" t="s">
        <v>89</v>
      </c>
      <c r="K35" s="9" t="s">
        <v>90</v>
      </c>
      <c r="L35" s="14" t="s">
        <v>89</v>
      </c>
      <c r="M35" s="9" t="s">
        <v>90</v>
      </c>
      <c r="N35" s="14" t="s">
        <v>89</v>
      </c>
      <c r="O35" s="9" t="s">
        <v>90</v>
      </c>
      <c r="P35" s="14" t="s">
        <v>89</v>
      </c>
      <c r="Q35" s="9" t="s">
        <v>90</v>
      </c>
      <c r="R35" s="14" t="s">
        <v>89</v>
      </c>
      <c r="S35" s="9" t="s">
        <v>90</v>
      </c>
    </row>
    <row r="36" spans="1:19">
      <c r="A36" s="7" t="s">
        <v>113</v>
      </c>
      <c r="B36" s="75">
        <v>0</v>
      </c>
      <c r="C36" s="76"/>
      <c r="D36" s="75">
        <v>0</v>
      </c>
      <c r="E36" s="76"/>
      <c r="F36" s="75">
        <v>0</v>
      </c>
      <c r="G36" s="76"/>
      <c r="H36" s="75">
        <v>0</v>
      </c>
      <c r="I36" s="76"/>
      <c r="J36" s="75">
        <v>0</v>
      </c>
      <c r="K36" s="76"/>
      <c r="L36" s="75">
        <v>0</v>
      </c>
      <c r="M36" s="76"/>
      <c r="N36" s="75">
        <v>0</v>
      </c>
      <c r="O36" s="76"/>
      <c r="P36" s="75">
        <v>0</v>
      </c>
      <c r="Q36" s="76"/>
      <c r="R36" s="75">
        <v>0</v>
      </c>
      <c r="S36" s="76"/>
    </row>
    <row r="37" spans="1:19">
      <c r="A37" s="5" t="s">
        <v>114</v>
      </c>
      <c r="B37" s="75">
        <v>0</v>
      </c>
      <c r="C37" s="76"/>
      <c r="D37" s="75">
        <v>0</v>
      </c>
      <c r="E37" s="76"/>
      <c r="F37" s="75">
        <v>0</v>
      </c>
      <c r="G37" s="76"/>
      <c r="H37" s="75">
        <v>0</v>
      </c>
      <c r="I37" s="76"/>
      <c r="J37" s="75">
        <v>0</v>
      </c>
      <c r="K37" s="76"/>
      <c r="L37" s="75">
        <v>0</v>
      </c>
      <c r="M37" s="76"/>
      <c r="N37" s="75">
        <v>0</v>
      </c>
      <c r="O37" s="76"/>
      <c r="P37" s="75">
        <v>0</v>
      </c>
      <c r="Q37" s="76"/>
      <c r="R37" s="75">
        <v>0</v>
      </c>
      <c r="S37" s="76"/>
    </row>
    <row r="38" spans="1:19">
      <c r="A38" s="25" t="s">
        <v>115</v>
      </c>
      <c r="B38" s="75">
        <v>0</v>
      </c>
      <c r="C38" s="76"/>
      <c r="D38" s="75">
        <v>0</v>
      </c>
      <c r="E38" s="76"/>
      <c r="F38" s="75">
        <v>0</v>
      </c>
      <c r="G38" s="76"/>
      <c r="H38" s="75">
        <v>0</v>
      </c>
      <c r="I38" s="76"/>
      <c r="J38" s="75">
        <v>0</v>
      </c>
      <c r="K38" s="76"/>
      <c r="L38" s="75">
        <v>0</v>
      </c>
      <c r="M38" s="76"/>
      <c r="N38" s="75">
        <v>0</v>
      </c>
      <c r="O38" s="76"/>
      <c r="P38" s="75">
        <v>0</v>
      </c>
      <c r="Q38" s="76"/>
      <c r="R38" s="75">
        <v>0</v>
      </c>
      <c r="S38" s="76"/>
    </row>
    <row r="39" spans="1:19">
      <c r="A39" s="21" t="s">
        <v>103</v>
      </c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</row>
    <row r="40" spans="1:19">
      <c r="A40" s="22" t="s">
        <v>104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</row>
    <row r="41" spans="1:19">
      <c r="A41" s="22" t="s">
        <v>105</v>
      </c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</row>
    <row r="42" spans="1:19">
      <c r="A42" s="22" t="s">
        <v>106</v>
      </c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</row>
    <row r="43" spans="1:19">
      <c r="A43" s="22" t="s">
        <v>116</v>
      </c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</row>
    <row r="44" spans="1:19">
      <c r="A44" s="26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</row>
    <row r="45" spans="1:19">
      <c r="A45" s="25" t="s">
        <v>117</v>
      </c>
      <c r="B45" s="75">
        <v>0</v>
      </c>
      <c r="C45" s="76"/>
      <c r="D45" s="75">
        <v>0</v>
      </c>
      <c r="E45" s="76"/>
      <c r="F45" s="75">
        <v>0</v>
      </c>
      <c r="G45" s="76"/>
      <c r="H45" s="75">
        <v>0</v>
      </c>
      <c r="I45" s="76"/>
      <c r="J45" s="75">
        <v>0</v>
      </c>
      <c r="K45" s="76"/>
      <c r="L45" s="75">
        <v>0</v>
      </c>
      <c r="M45" s="76"/>
      <c r="N45" s="75">
        <v>0</v>
      </c>
      <c r="O45" s="76"/>
      <c r="P45" s="75">
        <v>0</v>
      </c>
      <c r="Q45" s="76"/>
      <c r="R45" s="75">
        <v>0</v>
      </c>
      <c r="S45" s="76"/>
    </row>
    <row r="46" spans="1:19">
      <c r="A46" s="21" t="s">
        <v>103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</row>
    <row r="47" spans="1:19">
      <c r="A47" s="22" t="s">
        <v>104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</row>
    <row r="48" spans="1:19">
      <c r="A48" s="22" t="s">
        <v>105</v>
      </c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</row>
    <row r="49" spans="1:19">
      <c r="A49" s="22" t="s">
        <v>106</v>
      </c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</row>
    <row r="50" spans="1:19">
      <c r="A50" s="22" t="s">
        <v>116</v>
      </c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</row>
    <row r="51" spans="1:19">
      <c r="A51" s="26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</row>
    <row r="52" spans="1:19">
      <c r="A52" s="25" t="s">
        <v>118</v>
      </c>
      <c r="B52" s="75">
        <v>0</v>
      </c>
      <c r="C52" s="76"/>
      <c r="D52" s="75">
        <v>0</v>
      </c>
      <c r="E52" s="76"/>
      <c r="F52" s="75">
        <v>0</v>
      </c>
      <c r="G52" s="76"/>
      <c r="H52" s="75">
        <v>0</v>
      </c>
      <c r="I52" s="76"/>
      <c r="J52" s="75">
        <v>0</v>
      </c>
      <c r="K52" s="76"/>
      <c r="L52" s="75">
        <v>0</v>
      </c>
      <c r="M52" s="76"/>
      <c r="N52" s="75">
        <v>0</v>
      </c>
      <c r="O52" s="76"/>
      <c r="P52" s="75">
        <v>0</v>
      </c>
      <c r="Q52" s="76"/>
      <c r="R52" s="75">
        <v>0</v>
      </c>
      <c r="S52" s="76"/>
    </row>
    <row r="53" spans="1:19">
      <c r="A53" s="21" t="s">
        <v>103</v>
      </c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19">
      <c r="A54" s="22" t="s">
        <v>104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</row>
    <row r="55" spans="1:19">
      <c r="A55" s="22" t="s">
        <v>105</v>
      </c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</row>
    <row r="56" spans="1:19">
      <c r="A56" s="22" t="s">
        <v>106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</row>
    <row r="57" spans="1:19">
      <c r="A57" s="22" t="s">
        <v>116</v>
      </c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</row>
    <row r="58" spans="1:19">
      <c r="A58" s="26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</row>
    <row r="59" spans="1:19">
      <c r="A59" s="25" t="s">
        <v>119</v>
      </c>
      <c r="B59" s="75">
        <v>0</v>
      </c>
      <c r="C59" s="76"/>
      <c r="D59" s="75">
        <v>0</v>
      </c>
      <c r="E59" s="76"/>
      <c r="F59" s="75">
        <v>0</v>
      </c>
      <c r="G59" s="76"/>
      <c r="H59" s="75">
        <v>0</v>
      </c>
      <c r="I59" s="76"/>
      <c r="J59" s="75">
        <v>0</v>
      </c>
      <c r="K59" s="76"/>
      <c r="L59" s="75">
        <v>0</v>
      </c>
      <c r="M59" s="76"/>
      <c r="N59" s="75">
        <v>0</v>
      </c>
      <c r="O59" s="76"/>
      <c r="P59" s="75">
        <v>0</v>
      </c>
      <c r="Q59" s="76"/>
      <c r="R59" s="75">
        <v>0</v>
      </c>
      <c r="S59" s="76"/>
    </row>
    <row r="60" spans="1:19">
      <c r="A60" s="21" t="s">
        <v>103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</row>
    <row r="61" spans="1:19">
      <c r="A61" s="22" t="s">
        <v>104</v>
      </c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</row>
    <row r="62" spans="1:19">
      <c r="A62" s="22" t="s">
        <v>105</v>
      </c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</row>
    <row r="63" spans="1:19">
      <c r="A63" s="22" t="s">
        <v>106</v>
      </c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</row>
    <row r="64" spans="1:19">
      <c r="A64" s="22" t="s">
        <v>116</v>
      </c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</row>
    <row r="65" spans="1:19">
      <c r="A65" s="26"/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</row>
    <row r="66" spans="1:19">
      <c r="A66" s="25" t="s">
        <v>120</v>
      </c>
      <c r="B66" s="75">
        <v>0</v>
      </c>
      <c r="C66" s="76"/>
      <c r="D66" s="75">
        <v>0</v>
      </c>
      <c r="E66" s="76"/>
      <c r="F66" s="75">
        <v>0</v>
      </c>
      <c r="G66" s="76"/>
      <c r="H66" s="75">
        <v>0</v>
      </c>
      <c r="I66" s="76"/>
      <c r="J66" s="75">
        <v>0</v>
      </c>
      <c r="K66" s="76"/>
      <c r="L66" s="75">
        <v>0</v>
      </c>
      <c r="M66" s="76"/>
      <c r="N66" s="75">
        <v>0</v>
      </c>
      <c r="O66" s="76"/>
      <c r="P66" s="75">
        <v>0</v>
      </c>
      <c r="Q66" s="76"/>
      <c r="R66" s="75">
        <v>0</v>
      </c>
      <c r="S66" s="76"/>
    </row>
    <row r="67" spans="1:19">
      <c r="A67" s="21" t="s">
        <v>103</v>
      </c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</row>
    <row r="68" spans="1:19">
      <c r="A68" s="22" t="s">
        <v>104</v>
      </c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</row>
    <row r="69" spans="1:19">
      <c r="A69" s="22" t="s">
        <v>105</v>
      </c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</row>
    <row r="70" spans="1:19">
      <c r="A70" s="22" t="s">
        <v>106</v>
      </c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</row>
    <row r="71" spans="1:19">
      <c r="A71" s="22" t="s">
        <v>116</v>
      </c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</row>
    <row r="72" spans="1:19">
      <c r="A72" s="16"/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</row>
    <row r="73" spans="1:19" ht="31.5">
      <c r="A73" s="20" t="s">
        <v>121</v>
      </c>
      <c r="B73" s="88">
        <v>0</v>
      </c>
      <c r="C73" s="76"/>
      <c r="D73" s="88">
        <v>0</v>
      </c>
      <c r="E73" s="76"/>
      <c r="F73" s="88">
        <v>0</v>
      </c>
      <c r="G73" s="76"/>
      <c r="H73" s="88">
        <v>0</v>
      </c>
      <c r="I73" s="76"/>
      <c r="J73" s="88">
        <v>0</v>
      </c>
      <c r="K73" s="76"/>
      <c r="L73" s="88">
        <v>0</v>
      </c>
      <c r="M73" s="76"/>
      <c r="N73" s="88">
        <v>0</v>
      </c>
      <c r="O73" s="76"/>
      <c r="P73" s="88">
        <v>0</v>
      </c>
      <c r="Q73" s="76"/>
      <c r="R73" s="88">
        <v>0</v>
      </c>
      <c r="S73" s="76"/>
    </row>
    <row r="74" spans="1:19">
      <c r="A74" s="27" t="s">
        <v>122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</row>
    <row r="75" spans="1:19">
      <c r="A75" s="8">
        <v>2</v>
      </c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</row>
    <row r="76" spans="1:19">
      <c r="A76" s="8">
        <v>3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</row>
    <row r="77" spans="1:19">
      <c r="A77" s="8">
        <v>4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</row>
    <row r="78" spans="1:19">
      <c r="A78" s="15">
        <v>5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</row>
    <row r="79" spans="1:19">
      <c r="A79" s="49">
        <v>6</v>
      </c>
      <c r="B79" s="81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</row>
    <row r="80" spans="1:19">
      <c r="A80" s="50" t="s">
        <v>123</v>
      </c>
      <c r="B80" s="51">
        <f>SUM(B36,B37,B38,B45,B52,B59,B66,B73)</f>
        <v>0</v>
      </c>
      <c r="C80" s="63"/>
      <c r="D80" s="52">
        <f>SUM(D36,D37,D38,D45,D52,D59,D66,D73)</f>
        <v>0</v>
      </c>
      <c r="E80" s="63"/>
      <c r="F80" s="52">
        <f>SUM(F36,F37,F38,F45,F52,F59,F66,F73)</f>
        <v>0</v>
      </c>
      <c r="G80" s="63"/>
      <c r="H80" s="52">
        <f>SUM(H36,H37,H38,H45,H52,H59,H66,H73)</f>
        <v>0</v>
      </c>
      <c r="I80" s="63"/>
      <c r="J80" s="52">
        <f>SUM(J36,J37,J38,J45,J52,J59,J66,J73)</f>
        <v>0</v>
      </c>
      <c r="K80" s="63"/>
      <c r="L80" s="52">
        <f>SUM(L36,L37,L38,L45,L52,L59,L66,L73)</f>
        <v>0</v>
      </c>
      <c r="M80" s="63"/>
      <c r="N80" s="52">
        <f>SUM(N36,N37,N38,N45,N52,N59,N66,N73)</f>
        <v>0</v>
      </c>
      <c r="O80" s="63"/>
      <c r="P80" s="52">
        <f>SUM(P36,P37,P38,P45,P52,P59,P66,P73)</f>
        <v>0</v>
      </c>
      <c r="Q80" s="63"/>
      <c r="R80" s="52">
        <f>SUM(R36,R37,R38,R45,R52,R59,R66,R73)</f>
        <v>0</v>
      </c>
      <c r="S80" s="63"/>
    </row>
    <row r="83" spans="1:19" ht="108" customHeight="1">
      <c r="A83" s="41"/>
      <c r="B83" s="147" t="s">
        <v>124</v>
      </c>
      <c r="C83" s="148"/>
      <c r="D83" s="147" t="s">
        <v>6</v>
      </c>
      <c r="E83" s="148"/>
      <c r="F83" s="147" t="s">
        <v>125</v>
      </c>
      <c r="G83" s="149"/>
      <c r="H83" s="156" t="s">
        <v>126</v>
      </c>
      <c r="I83" s="156"/>
      <c r="J83" s="157" t="s">
        <v>127</v>
      </c>
      <c r="K83" s="157"/>
      <c r="L83" s="155" t="s">
        <v>128</v>
      </c>
      <c r="M83" s="155"/>
      <c r="N83" s="155" t="s">
        <v>129</v>
      </c>
      <c r="O83" s="155"/>
      <c r="P83" s="155" t="s">
        <v>130</v>
      </c>
      <c r="Q83" s="155"/>
      <c r="R83" s="153" t="s">
        <v>13</v>
      </c>
      <c r="S83" s="154"/>
    </row>
    <row r="84" spans="1:19">
      <c r="A84" s="42"/>
      <c r="B84" s="43" t="s">
        <v>131</v>
      </c>
      <c r="C84" s="146"/>
      <c r="D84" s="44" t="s">
        <v>131</v>
      </c>
      <c r="E84" s="146"/>
      <c r="F84" s="44" t="s">
        <v>131</v>
      </c>
      <c r="G84" s="146"/>
      <c r="H84" s="44" t="s">
        <v>131</v>
      </c>
      <c r="I84" s="143"/>
      <c r="J84" s="44" t="s">
        <v>131</v>
      </c>
      <c r="K84" s="143"/>
      <c r="L84" s="44" t="s">
        <v>131</v>
      </c>
      <c r="M84" s="143"/>
      <c r="N84" s="44" t="s">
        <v>131</v>
      </c>
      <c r="O84" s="143"/>
      <c r="P84" s="44" t="s">
        <v>131</v>
      </c>
      <c r="Q84" s="143"/>
      <c r="R84" s="44" t="s">
        <v>131</v>
      </c>
      <c r="S84" s="143"/>
    </row>
    <row r="85" spans="1:19" ht="30">
      <c r="A85" s="45"/>
      <c r="B85" s="46" t="s">
        <v>132</v>
      </c>
      <c r="C85" s="144"/>
      <c r="D85" s="47" t="s">
        <v>132</v>
      </c>
      <c r="E85" s="144"/>
      <c r="F85" s="47" t="s">
        <v>132</v>
      </c>
      <c r="G85" s="144"/>
      <c r="H85" s="47" t="s">
        <v>132</v>
      </c>
      <c r="I85" s="144"/>
      <c r="J85" s="47" t="s">
        <v>132</v>
      </c>
      <c r="K85" s="144"/>
      <c r="L85" s="47" t="s">
        <v>132</v>
      </c>
      <c r="M85" s="144"/>
      <c r="N85" s="47" t="s">
        <v>132</v>
      </c>
      <c r="O85" s="144"/>
      <c r="P85" s="47" t="s">
        <v>132</v>
      </c>
      <c r="Q85" s="144"/>
      <c r="R85" s="47" t="s">
        <v>132</v>
      </c>
      <c r="S85" s="144"/>
    </row>
    <row r="86" spans="1:19">
      <c r="A86" s="48" t="s">
        <v>133</v>
      </c>
      <c r="B86" s="69">
        <f>SUM(B15,B31,B80)</f>
        <v>0</v>
      </c>
      <c r="C86" s="64"/>
      <c r="D86" s="65">
        <f>SUM(D15,D31,D80)</f>
        <v>0</v>
      </c>
      <c r="E86" s="64"/>
      <c r="F86" s="65">
        <f>SUM(F15,F31,F80)</f>
        <v>0</v>
      </c>
      <c r="G86" s="64"/>
      <c r="H86" s="65">
        <f>SUM(H15,H31,H80)</f>
        <v>0</v>
      </c>
      <c r="I86" s="64"/>
      <c r="J86" s="65">
        <f>SUM(J15,J31,J80)</f>
        <v>0</v>
      </c>
      <c r="K86" s="64"/>
      <c r="L86" s="65">
        <f>SUM(L15,L31,L80)</f>
        <v>0</v>
      </c>
      <c r="M86" s="64"/>
      <c r="N86" s="65">
        <f>SUM(N15,N31,N80)</f>
        <v>0</v>
      </c>
      <c r="O86" s="64"/>
      <c r="P86" s="65">
        <f>SUM(P15,P31,P80)</f>
        <v>0</v>
      </c>
      <c r="Q86" s="64"/>
      <c r="R86" s="65">
        <f>SUM(R15,R31,R80)</f>
        <v>0</v>
      </c>
      <c r="S86" s="64"/>
    </row>
    <row r="91" spans="1:19">
      <c r="A91" s="24" t="s">
        <v>134</v>
      </c>
    </row>
  </sheetData>
  <sheetProtection algorithmName="SHA-512" hashValue="XMlfKDr9htbqXsH/n+7SY39Q/iJCAeNH2w1jBO2FF7FgBubo6zduJb7EsXmbYrHjpBVLMM2sWFHsZJkgD4Aj5g==" saltValue="xK7A932JbTN8c6cTl36Rdw==" spinCount="100000" sheet="1" objects="1" scenarios="1"/>
  <mergeCells count="37">
    <mergeCell ref="H34:I34"/>
    <mergeCell ref="J34:K34"/>
    <mergeCell ref="R83:S83"/>
    <mergeCell ref="P83:Q83"/>
    <mergeCell ref="N83:O83"/>
    <mergeCell ref="N34:O34"/>
    <mergeCell ref="P34:Q34"/>
    <mergeCell ref="R34:S34"/>
    <mergeCell ref="L83:M83"/>
    <mergeCell ref="L34:M34"/>
    <mergeCell ref="H83:I83"/>
    <mergeCell ref="J83:K83"/>
    <mergeCell ref="A3:S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B34:C34"/>
    <mergeCell ref="D34:E34"/>
    <mergeCell ref="C84:C85"/>
    <mergeCell ref="E84:E85"/>
    <mergeCell ref="G84:G85"/>
    <mergeCell ref="F34:G34"/>
    <mergeCell ref="B83:C83"/>
    <mergeCell ref="D83:E83"/>
    <mergeCell ref="F83:G83"/>
    <mergeCell ref="S84:S85"/>
    <mergeCell ref="I84:I85"/>
    <mergeCell ref="K84:K85"/>
    <mergeCell ref="M84:M85"/>
    <mergeCell ref="O84:O85"/>
    <mergeCell ref="Q84:Q85"/>
  </mergeCells>
  <pageMargins left="0.7" right="0.7" top="0.75" bottom="0.75" header="0.3" footer="0.3"/>
  <pageSetup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d90032-edda-4d1b-acf2-f0a3d06776fb">
      <Terms xmlns="http://schemas.microsoft.com/office/infopath/2007/PartnerControls"/>
    </lcf76f155ced4ddcb4097134ff3c332f>
    <TaxCatchAll xmlns="02fede1f-db9d-4eb3-b0b9-e6662b47236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5EE71AD2ED3A419D7F9FEB209FD608" ma:contentTypeVersion="11" ma:contentTypeDescription="Create a new document." ma:contentTypeScope="" ma:versionID="3cca4244366543a7194294c62cebc44d">
  <xsd:schema xmlns:xsd="http://www.w3.org/2001/XMLSchema" xmlns:xs="http://www.w3.org/2001/XMLSchema" xmlns:p="http://schemas.microsoft.com/office/2006/metadata/properties" xmlns:ns2="cdd90032-edda-4d1b-acf2-f0a3d06776fb" xmlns:ns3="02fede1f-db9d-4eb3-b0b9-e6662b472365" targetNamespace="http://schemas.microsoft.com/office/2006/metadata/properties" ma:root="true" ma:fieldsID="caf83913f753fb14a0f97352b9a8d097" ns2:_="" ns3:_="">
    <xsd:import namespace="cdd90032-edda-4d1b-acf2-f0a3d06776fb"/>
    <xsd:import namespace="02fede1f-db9d-4eb3-b0b9-e6662b4723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d90032-edda-4d1b-acf2-f0a3d06776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550a3b5-b013-494a-b677-659f842dab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ede1f-db9d-4eb3-b0b9-e6662b472365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0d81608-ab28-4d0e-91c5-a23d917f1a06}" ma:internalName="TaxCatchAll" ma:showField="CatchAllData" ma:web="02fede1f-db9d-4eb3-b0b9-e6662b4723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935C0E-CEBC-47E1-B0B4-A94655F4443E}"/>
</file>

<file path=customXml/itemProps2.xml><?xml version="1.0" encoding="utf-8"?>
<ds:datastoreItem xmlns:ds="http://schemas.openxmlformats.org/officeDocument/2006/customXml" ds:itemID="{F2FE3265-3518-4F1F-B8BD-92DE9F1B9071}"/>
</file>

<file path=customXml/itemProps3.xml><?xml version="1.0" encoding="utf-8"?>
<ds:datastoreItem xmlns:ds="http://schemas.openxmlformats.org/officeDocument/2006/customXml" ds:itemID="{885340F9-A7E1-4C4E-AC87-FB2A0A4CA7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LAVTA Cost Proposal Forms</dc:title>
  <dc:subject/>
  <dc:creator>Jennifer Yeamans</dc:creator>
  <cp:keywords/>
  <dc:description/>
  <cp:lastModifiedBy>Daisy Romero</cp:lastModifiedBy>
  <cp:revision/>
  <dcterms:created xsi:type="dcterms:W3CDTF">2025-11-13T17:54:55Z</dcterms:created>
  <dcterms:modified xsi:type="dcterms:W3CDTF">2025-11-21T22:49:54Z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0x010100905EE71AD2ED3A419D7F9FEB209FD608</vt:lpwstr>
  </property>
</Properties>
</file>